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45" firstSheet="1" activeTab="1"/>
  </bookViews>
  <sheets>
    <sheet name="Zákaznícke služby (alt.1)" sheetId="4" r:id="rId1"/>
    <sheet name="Zákaznícke služby (alt.2)" sheetId="6" r:id="rId2"/>
    <sheet name="Zákaznícke služby (alt.3)" sheetId="5" r:id="rId3"/>
    <sheet name="Palubné jednotky (alt.1)" sheetId="8" r:id="rId4"/>
    <sheet name="Palubné jednotky (alt.2)" sheetId="9" r:id="rId5"/>
    <sheet name="Palubné jednotky (alt.3)" sheetId="10" r:id="rId6"/>
    <sheet name="Agenda SVM (alt.1)" sheetId="3" r:id="rId7"/>
    <sheet name="Agenda SVM (alt.2)" sheetId="1" r:id="rId8"/>
    <sheet name="Vstupné dáta" sheetId="7" r:id="rId9"/>
  </sheets>
  <definedNames>
    <definedName name="_xlnm._FilterDatabase" localSheetId="7" hidden="1">'Agenda SVM (alt.2)'!$A$5:$H$98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6" l="1"/>
  <c r="G29" i="6"/>
  <c r="G32" i="6"/>
  <c r="G31" i="6"/>
  <c r="F108" i="6"/>
  <c r="G106" i="6"/>
  <c r="G105" i="6"/>
  <c r="G104" i="6"/>
  <c r="G103" i="6"/>
  <c r="G102" i="6"/>
  <c r="G101" i="6"/>
  <c r="G100" i="6"/>
  <c r="G99" i="6"/>
  <c r="G98" i="6"/>
  <c r="G97" i="6"/>
  <c r="G96" i="6"/>
  <c r="G95" i="6"/>
  <c r="G89" i="6"/>
  <c r="G90" i="6"/>
  <c r="G91" i="6"/>
  <c r="G92" i="6"/>
  <c r="G93" i="6"/>
  <c r="G94" i="6"/>
  <c r="G88" i="6"/>
  <c r="G87" i="6"/>
  <c r="G86" i="6"/>
  <c r="G85" i="6"/>
  <c r="G84" i="6"/>
  <c r="G82" i="6"/>
  <c r="G108" i="6" s="1"/>
  <c r="G83" i="6"/>
  <c r="F77" i="6" l="1"/>
  <c r="G70" i="6"/>
  <c r="G71" i="6"/>
  <c r="G72" i="6"/>
  <c r="G73" i="6"/>
  <c r="G74" i="6"/>
  <c r="G75" i="6"/>
  <c r="G69" i="6"/>
  <c r="G68" i="6"/>
  <c r="G67" i="6"/>
  <c r="G77" i="6" l="1"/>
  <c r="F10" i="10"/>
  <c r="G8" i="10"/>
  <c r="G7" i="10"/>
  <c r="G6" i="10"/>
  <c r="G10" i="10" s="1"/>
  <c r="G45" i="9"/>
  <c r="F45" i="9"/>
  <c r="G43" i="9"/>
  <c r="G42" i="9"/>
  <c r="G41" i="9"/>
  <c r="G40" i="9"/>
  <c r="G37" i="9"/>
  <c r="G38" i="9"/>
  <c r="G39" i="9"/>
  <c r="G36" i="9"/>
  <c r="G35" i="9"/>
  <c r="G31" i="9"/>
  <c r="F31" i="9"/>
  <c r="G29" i="9"/>
  <c r="G28" i="9"/>
  <c r="G27" i="9"/>
  <c r="G26" i="9"/>
  <c r="G22" i="9"/>
  <c r="G21" i="9"/>
  <c r="G20" i="9"/>
  <c r="G19" i="9"/>
  <c r="G25" i="9"/>
  <c r="G24" i="9"/>
  <c r="G23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F10" i="8"/>
  <c r="G8" i="8"/>
  <c r="G7" i="8"/>
  <c r="G6" i="8"/>
  <c r="G10" i="8" l="1"/>
  <c r="G7" i="5" l="1"/>
  <c r="G8" i="5"/>
  <c r="G9" i="5"/>
  <c r="G10" i="5"/>
  <c r="G11" i="5"/>
  <c r="G6" i="5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6" i="6"/>
  <c r="G7" i="4"/>
  <c r="G8" i="4"/>
  <c r="G9" i="4"/>
  <c r="G10" i="4"/>
  <c r="G11" i="4"/>
  <c r="G6" i="4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8" i="1"/>
  <c r="G7" i="1"/>
  <c r="G6" i="1"/>
  <c r="G7" i="3"/>
  <c r="G8" i="3"/>
  <c r="G9" i="3"/>
  <c r="G10" i="3"/>
  <c r="G11" i="3"/>
  <c r="G12" i="3"/>
  <c r="G13" i="3"/>
  <c r="G6" i="3"/>
  <c r="D8" i="7"/>
  <c r="D9" i="7"/>
  <c r="D10" i="7"/>
  <c r="D11" i="7"/>
  <c r="D7" i="7"/>
  <c r="C8" i="7"/>
  <c r="C9" i="7"/>
  <c r="C10" i="7"/>
  <c r="C11" i="7"/>
  <c r="C7" i="7"/>
  <c r="G60" i="6" l="1"/>
  <c r="F60" i="6"/>
  <c r="G13" i="5"/>
  <c r="F13" i="5"/>
  <c r="G13" i="4"/>
  <c r="F13" i="4"/>
  <c r="G15" i="3"/>
  <c r="F15" i="3"/>
  <c r="G100" i="1" l="1"/>
  <c r="F100" i="1" l="1"/>
</calcChain>
</file>

<file path=xl/comments1.xml><?xml version="1.0" encoding="utf-8"?>
<comments xmlns="http://schemas.openxmlformats.org/spreadsheetml/2006/main">
  <authors>
    <author>Author</author>
  </authors>
  <commentList>
    <comment ref="E30" authorId="0" shapeId="0">
      <text>
        <r>
          <rPr>
            <sz val="9"/>
            <color indexed="81"/>
            <rFont val="Tahoma"/>
            <family val="2"/>
            <charset val="238"/>
          </rPr>
          <t>Smena R+O
pondelok-piatok</t>
        </r>
      </text>
    </comment>
  </commentList>
</comments>
</file>

<file path=xl/sharedStrings.xml><?xml version="1.0" encoding="utf-8"?>
<sst xmlns="http://schemas.openxmlformats.org/spreadsheetml/2006/main" count="893" uniqueCount="174">
  <si>
    <t>Vedúci odboru spoplatnenia</t>
  </si>
  <si>
    <t>Dátový analytik 1</t>
  </si>
  <si>
    <t>Dátový analytik 2</t>
  </si>
  <si>
    <t>Vedúci smeny 1 spracovania dát</t>
  </si>
  <si>
    <t>Operátor zberu a spracovania dát 1</t>
  </si>
  <si>
    <t>Operátor zberu a spracovania dát 2</t>
  </si>
  <si>
    <t>Správca DB a prevádzková tech. podpora</t>
  </si>
  <si>
    <t>Podpora Help-desk</t>
  </si>
  <si>
    <t>Vedúci smeny 2 spracovania dát</t>
  </si>
  <si>
    <t>Vedúci smeny 3 spracovania dát</t>
  </si>
  <si>
    <t>Vedúci smeny 4 spracovania dát</t>
  </si>
  <si>
    <t>Editor informačnej podpory verejnosti</t>
  </si>
  <si>
    <t>Manažér registratúry a archivácie dokum.</t>
  </si>
  <si>
    <t>Správca registratúry a metodik</t>
  </si>
  <si>
    <t>Správca registratúry 2</t>
  </si>
  <si>
    <t>Správca archívu</t>
  </si>
  <si>
    <t>Manažér účtovnej evidencie a financií</t>
  </si>
  <si>
    <t>Účtovník 1</t>
  </si>
  <si>
    <t>Účtovník 2</t>
  </si>
  <si>
    <t>Správca pohľadávok a vymáhania</t>
  </si>
  <si>
    <t>Vedúci technického oddelenia</t>
  </si>
  <si>
    <t>Správca infraštruktúry dátoveho centra</t>
  </si>
  <si>
    <t>Správca a administrátor DB</t>
  </si>
  <si>
    <t>Správca OS, sieťových a bezpečnostných prvkov</t>
  </si>
  <si>
    <t>Správca aplikačného softvéru 1</t>
  </si>
  <si>
    <t>Správca aplikačného softvéru 2</t>
  </si>
  <si>
    <t>Správca webu a mobilných aplikácií</t>
  </si>
  <si>
    <t>Správca dátového skladu</t>
  </si>
  <si>
    <t>Manažér informačnej bezpečnosti</t>
  </si>
  <si>
    <t xml:space="preserve">Referent reklamačného odd. 1 </t>
  </si>
  <si>
    <t>Referent reklamačného odd. 2</t>
  </si>
  <si>
    <t>Referent reklamačného odd. 3</t>
  </si>
  <si>
    <t>Referent reklamačného odd. 4</t>
  </si>
  <si>
    <t>Manažér podpory zákazníkov</t>
  </si>
  <si>
    <t>Správca reportingu</t>
  </si>
  <si>
    <t>Referent evidencie oslobodených vozidiel</t>
  </si>
  <si>
    <t>Vedúci obchodného oddelenia</t>
  </si>
  <si>
    <t>Vedúci analytickej skupiny a reportingu</t>
  </si>
  <si>
    <t>Manažér externých zákazníckych služieb</t>
  </si>
  <si>
    <t>Referent zmluvnej agendy - poskytovatelia POS</t>
  </si>
  <si>
    <t>Referent zmluvnej agendy - call centrum, centrum hromadnej tlače</t>
  </si>
  <si>
    <t>Vedúci kontaktného miesta 1</t>
  </si>
  <si>
    <t>Vedúci kontaktného miesta 2</t>
  </si>
  <si>
    <t>Vedúci kontaktného miesta 3</t>
  </si>
  <si>
    <t>Vedúci kontaktného miesta 4</t>
  </si>
  <si>
    <t>Referent kontaktného miesta 4</t>
  </si>
  <si>
    <t>Vedúci kontaktného miesta 5</t>
  </si>
  <si>
    <t>Referent kontaktného miesta 5</t>
  </si>
  <si>
    <t>Vedúci kontaktného miesta 6</t>
  </si>
  <si>
    <t>Referent kontaktného miesta 6</t>
  </si>
  <si>
    <t>Vedúci kontaktného miesta 7</t>
  </si>
  <si>
    <t>Referent kontaktného miesta 7</t>
  </si>
  <si>
    <t>Vedúci kontaktného miesta 8</t>
  </si>
  <si>
    <t>Referent kontaktného miesta 8</t>
  </si>
  <si>
    <t>Referent kontaktného miesta 1-1</t>
  </si>
  <si>
    <t>Referent kontaktného miesta 1-2</t>
  </si>
  <si>
    <t>Referent kontaktného miesta 2-1</t>
  </si>
  <si>
    <t>Referent kontaktného miesta 2-2</t>
  </si>
  <si>
    <t>Referent kontaktného miesta 3-1</t>
  </si>
  <si>
    <t>Referent kontaktného miesta 3-2</t>
  </si>
  <si>
    <t>Manažér služieb EETS</t>
  </si>
  <si>
    <t>Referent zmluvnej agendy EETS</t>
  </si>
  <si>
    <t>Manažér nákupu</t>
  </si>
  <si>
    <t>Referent obstarávania prevádzkových materiálov</t>
  </si>
  <si>
    <t>Referent obstarávania OBU a techniky</t>
  </si>
  <si>
    <t>Úroveň 1</t>
  </si>
  <si>
    <t>Úroveň 2</t>
  </si>
  <si>
    <t>Úroveň 3</t>
  </si>
  <si>
    <t>Úroveň 4</t>
  </si>
  <si>
    <t>R</t>
  </si>
  <si>
    <t>Smenná prevádzka</t>
  </si>
  <si>
    <t>4 smeny</t>
  </si>
  <si>
    <t>2 smeny</t>
  </si>
  <si>
    <t>Vedúci správy a údržby ICT</t>
  </si>
  <si>
    <t>Manažér kvality a interného auditu</t>
  </si>
  <si>
    <t>Asistent vedúceho odboru spoplatnenia</t>
  </si>
  <si>
    <t>Vedúci správy kontextových dát</t>
  </si>
  <si>
    <t>Referent správy geografických dát 2</t>
  </si>
  <si>
    <t>Referent správy geografických dát 3</t>
  </si>
  <si>
    <t>Referent správy geografických a kontextových dát 1</t>
  </si>
  <si>
    <t>Referent správy a kontroly registrovaných vozidiel 1</t>
  </si>
  <si>
    <t>Referent správy a kontroly registrovaných vozidiel 2</t>
  </si>
  <si>
    <t>Referent kontroly a vyhodnotenia KPI a SLA</t>
  </si>
  <si>
    <t>Referent zmluvnej agendy - platobné a palivové karty</t>
  </si>
  <si>
    <t>Opis činností</t>
  </si>
  <si>
    <t>Zaradenie</t>
  </si>
  <si>
    <t>M2 - vedúci odboru</t>
  </si>
  <si>
    <t>M1 - vedúci oddelenia</t>
  </si>
  <si>
    <t>Vedúci  oddelenia prevádzky</t>
  </si>
  <si>
    <t>SP - Špecialista</t>
  </si>
  <si>
    <t>OR - Odborný referent</t>
  </si>
  <si>
    <t>RE - Referent</t>
  </si>
  <si>
    <t>Riadenie zberu dát a ich spracovanie, služby podpory zákazníkov vrátane reklamacií, kontrola registrácií a oslobodenia, riadenie registratúry a archivácie dokumentov, účtová evidencia, reporting a riadenie logistiky.</t>
  </si>
  <si>
    <t>Riadenie a výkon externých zákaznických služieb (agenda kontaktných miest), riadenie služieb EETS, riadenie nákupu (najma OBU a ostatnecj techniky)</t>
  </si>
  <si>
    <t>Správa a údržba ICT, telematických zariadení, správa kontextových dát, evidencia a správa majetku, prevádzka a údržba vozidiel.</t>
  </si>
  <si>
    <t>Riadenie, definicia a implementacia koncepčných riešení najma v oblasti riadenia rizik a kontrol, bezpečnost informačných systémov a ochrany osobných údajov.</t>
  </si>
  <si>
    <t>Riadenie a rozvoj systému kvality, optimalizácia procesov manažmentu kvality, tvorbu interných smerníc a noriem systému kvality a zabezpečovanie ich dodržiavanie.</t>
  </si>
  <si>
    <t>Odborná a administratívna podpora vedúceho odbora spoplatnenia</t>
  </si>
  <si>
    <t>Veduci projektovej kancelárie</t>
  </si>
  <si>
    <t>Referent zmenových riadení softvéru (Release manager)</t>
  </si>
  <si>
    <t>Referent správy organizácie a riadenia</t>
  </si>
  <si>
    <t>Referent správy licencií</t>
  </si>
  <si>
    <t>Organizačná štruktúra odboru spoplatnenia</t>
  </si>
  <si>
    <t>Suma v Eur</t>
  </si>
  <si>
    <t>Počet pracovníkov</t>
  </si>
  <si>
    <r>
      <t>Plánované mesačné osobné náklady, c.ú. 2020 [</t>
    </r>
    <r>
      <rPr>
        <sz val="10"/>
        <color theme="1"/>
        <rFont val="Calibri"/>
        <family val="2"/>
        <charset val="238"/>
      </rPr>
      <t>€]</t>
    </r>
  </si>
  <si>
    <t>Náklady sú vyčíslené v úrovni roka 2020</t>
  </si>
  <si>
    <t xml:space="preserve">Alternatíva 2 - Výkon agendy Správcu výberu mýta zabezpečuje NDS, infraštruktúru vlastní NDS </t>
  </si>
  <si>
    <t xml:space="preserve">Alternatíva 1 - Výkon agendy Správcu výberu mýta zabezpečuje Dodávateľ, infraštruktúru vlastní NDS </t>
  </si>
  <si>
    <t>Architekt ICT</t>
  </si>
  <si>
    <t>Špecialista spoplatnenia - kontextové dáta</t>
  </si>
  <si>
    <t>Špecialista návrhu obchodných procesov</t>
  </si>
  <si>
    <t>Špecialista ekonomiky a financií</t>
  </si>
  <si>
    <t>Referent správy majetku</t>
  </si>
  <si>
    <t>Vedúci projektu EMS</t>
  </si>
  <si>
    <t>Referent zmenových riadení</t>
  </si>
  <si>
    <t>Spolu mesačné osobné náklady (2020)</t>
  </si>
  <si>
    <t>Alternatíva 1 - Komplexné Zákaznícke služby</t>
  </si>
  <si>
    <t>Alternatíva 3 - Komerčné Zákaznícke služby</t>
  </si>
  <si>
    <t>Manažér zmlúv s poskytovateľmi mýtnych služieb</t>
  </si>
  <si>
    <t>Predpokladá sa realizácia agendy SVM v alt. 2 - Podporné aktivity sú zahrnuté v agende Správcu výkonu mýta</t>
  </si>
  <si>
    <t>Referent zmluvnej agendy - poskytovatelia POS-DP</t>
  </si>
  <si>
    <t>Odborný referent zmluvnej agendy - poskytovatelia POS-DP</t>
  </si>
  <si>
    <t>Vedúci zákazníckych služieb</t>
  </si>
  <si>
    <t>Riadenie a výkon externých zákaznických služieb (agenda kontaktných miest), riadenie služieb EETS, riadenie nákupu (najma OBU a ostatnej techniky)</t>
  </si>
  <si>
    <t>Zdroj: štatistiky mzdovej agendy NDS</t>
  </si>
  <si>
    <t>Pracovné zaradenie</t>
  </si>
  <si>
    <t>Priemerné mesačné osobné náklady (€), skutočnosť 2019</t>
  </si>
  <si>
    <t>Priemerné mesačné osobné náklady (€), valorizované na r. 2020</t>
  </si>
  <si>
    <t>Valorizačný koeficient</t>
  </si>
  <si>
    <t>Harmonizovaný index spotrebiteľských cien, 1/2020 ku 1/2019, SŠÚ Bratislava</t>
  </si>
  <si>
    <t>Zvýšené mesačné osobné náklady pre pracovníkov v odbore ICT (€)</t>
  </si>
  <si>
    <t>Správa a údržba ICT, správa kontextových dát, evidencia a správa majetku, prevádzka a údržba vozidiel.</t>
  </si>
  <si>
    <t>Vstupné dáta - priemerné osobné výdavky zamestnancov NDS podľa pracovného zaradenia za rok 2019</t>
  </si>
  <si>
    <t>Zvýšenie mesačných osobných nákladov pre pracovníkov v odbore ICT nad priemernú úroveň</t>
  </si>
  <si>
    <t>Alternatíva 2 - Zákaznícke služby kombinovane, vlastnými silami NDS + dodávateľom</t>
  </si>
  <si>
    <t>Alternatíva 1 - Komplexné služby logistiky a prevádzky OBU</t>
  </si>
  <si>
    <t>Špecialista telematických systémov</t>
  </si>
  <si>
    <t>Vedúci pracovnej skupiny OBU</t>
  </si>
  <si>
    <t>Alternatíva 2 - OBU zabezpečované vlastnými silami NDS</t>
  </si>
  <si>
    <t>Vedúci  oddelenia prevádzky OBU</t>
  </si>
  <si>
    <t>Referent obstarávania OBU</t>
  </si>
  <si>
    <t>Riadenie zberu dát z OBU a ich spracovanie, správa a dministrácia IT (ET-BO).</t>
  </si>
  <si>
    <t>Správa a údržba ET-BO</t>
  </si>
  <si>
    <t>Správca aplikácií ET-BO</t>
  </si>
  <si>
    <t>Správca DB ET-BO</t>
  </si>
  <si>
    <t>Vedúci  oddelenia logistiky OBU</t>
  </si>
  <si>
    <t>Riadenie logistiky OBU a ich spracovanie, správa a dministrácia IT (ET-BO).</t>
  </si>
  <si>
    <t>Manažér logistiky OBU</t>
  </si>
  <si>
    <t>Referent majetkovej evidencie OBU</t>
  </si>
  <si>
    <t>Vedúci strediska logistiky</t>
  </si>
  <si>
    <t>Operátor logistiky, smena 1</t>
  </si>
  <si>
    <t>Elektromechanik, smena 1</t>
  </si>
  <si>
    <t>Operátor logistiky, smena 2</t>
  </si>
  <si>
    <t>Elektromechanik, smena 2</t>
  </si>
  <si>
    <t>Referent distribúcie OBU (dispečér), smena 1</t>
  </si>
  <si>
    <t>Referent distribúcie OBU (dispečér), smena 2</t>
  </si>
  <si>
    <t>Operátori strediska logistiky, údaje pre jedno stredisko</t>
  </si>
  <si>
    <t>Alternatíva 3 - OBU zabezpečované komerčne Poskytovateľmi mýtnych služieb</t>
  </si>
  <si>
    <t>Vedúci BDP</t>
  </si>
  <si>
    <t>Obsluha BDP, jedno stredisko</t>
  </si>
  <si>
    <t>Obsluha BDP, smena 1</t>
  </si>
  <si>
    <t>Obsluha BDP, smena 2</t>
  </si>
  <si>
    <t>Obsluha BDP, smena 3</t>
  </si>
  <si>
    <t>Obsluha BDP, smena 4</t>
  </si>
  <si>
    <t>Vedúci call-centra</t>
  </si>
  <si>
    <t>Obsluha call centra, smena 1</t>
  </si>
  <si>
    <t>Obsluha call centra, smena 2</t>
  </si>
  <si>
    <t>Obsluha call centra, smena 3</t>
  </si>
  <si>
    <t>Obsluha call centra, smena 4</t>
  </si>
  <si>
    <t>Obsluha call-centra</t>
  </si>
  <si>
    <t>Referent vybavovania reklamácií</t>
  </si>
  <si>
    <t>Vedúci oddelenia styku so zákazníkmi</t>
  </si>
  <si>
    <t>Odborný referent vybavovania podnetov a reklamácií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</si>
</sst>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1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499984740745262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Alignment="1">
      <alignment wrapText="1"/>
    </xf>
    <xf numFmtId="0" fontId="0" fillId="0" borderId="0" xfId="0" applyFont="1"/>
    <xf numFmtId="164" fontId="2" fillId="2" borderId="0" xfId="1" applyNumberFormat="1" applyFont="1" applyFill="1" applyAlignment="1">
      <alignment horizontal="center" vertical="center" wrapText="1"/>
    </xf>
    <xf numFmtId="0" fontId="1" fillId="3" borderId="0" xfId="0" applyFont="1" applyFill="1"/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164" fontId="4" fillId="3" borderId="0" xfId="1" applyNumberFormat="1" applyFont="1" applyFill="1" applyAlignment="1">
      <alignment horizontal="center" vertical="center" wrapText="1"/>
    </xf>
    <xf numFmtId="0" fontId="0" fillId="3" borderId="0" xfId="0" applyFont="1" applyFill="1"/>
    <xf numFmtId="0" fontId="6" fillId="0" borderId="0" xfId="2" applyBorder="1"/>
    <xf numFmtId="0" fontId="6" fillId="0" borderId="0" xfId="2" applyBorder="1" applyAlignment="1">
      <alignment horizontal="center"/>
    </xf>
    <xf numFmtId="0" fontId="0" fillId="0" borderId="0" xfId="0" applyBorder="1"/>
    <xf numFmtId="0" fontId="6" fillId="0" borderId="1" xfId="2"/>
    <xf numFmtId="0" fontId="2" fillId="0" borderId="0" xfId="0" applyFont="1"/>
    <xf numFmtId="10" fontId="0" fillId="0" borderId="0" xfId="0" applyNumberFormat="1"/>
    <xf numFmtId="164" fontId="0" fillId="0" borderId="0" xfId="0" applyNumberFormat="1"/>
    <xf numFmtId="0" fontId="0" fillId="3" borderId="0" xfId="0" applyFill="1" applyAlignment="1">
      <alignment wrapText="1"/>
    </xf>
    <xf numFmtId="0" fontId="7" fillId="0" borderId="2" xfId="3" applyAlignment="1">
      <alignment horizontal="left" vertical="center" wrapText="1"/>
    </xf>
  </cellXfs>
  <cellStyles count="4">
    <cellStyle name="Comma" xfId="1" builtinId="3"/>
    <cellStyle name="Heading 2" xfId="3" builtinId="17"/>
    <cellStyle name="Heading 3" xfId="2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3"/>
  <sheetViews>
    <sheetView workbookViewId="0">
      <selection sqref="A1:XFD1048576"/>
    </sheetView>
  </sheetViews>
  <sheetFormatPr defaultRowHeight="12.75" x14ac:dyDescent="0.2"/>
  <cols>
    <col min="1" max="3" width="10" style="4" customWidth="1"/>
    <col min="4" max="4" width="48.140625" customWidth="1"/>
    <col min="5" max="5" width="11.5703125" style="1" customWidth="1"/>
    <col min="6" max="6" width="19.42578125" style="1" customWidth="1"/>
    <col min="7" max="7" width="18.140625" customWidth="1"/>
    <col min="8" max="8" width="36.5703125" customWidth="1"/>
  </cols>
  <sheetData>
    <row r="1" spans="1:12" ht="15" x14ac:dyDescent="0.25">
      <c r="A1" s="19" t="s">
        <v>102</v>
      </c>
      <c r="B1" s="19"/>
      <c r="C1" s="19"/>
      <c r="D1" s="19"/>
      <c r="E1" s="20"/>
      <c r="F1" s="20"/>
      <c r="G1" s="19"/>
      <c r="H1" s="19"/>
      <c r="I1" s="21"/>
      <c r="J1" s="21"/>
      <c r="K1" s="21"/>
      <c r="L1" s="21"/>
    </row>
    <row r="2" spans="1:12" ht="18" customHeight="1" thickBot="1" x14ac:dyDescent="0.25">
      <c r="A2" s="27" t="s">
        <v>117</v>
      </c>
      <c r="B2" s="27"/>
      <c r="C2" s="27"/>
      <c r="D2" s="27"/>
      <c r="E2" s="27"/>
      <c r="F2" s="27"/>
    </row>
    <row r="3" spans="1:12" ht="13.5" thickTop="1" x14ac:dyDescent="0.2">
      <c r="A3" s="11" t="s">
        <v>106</v>
      </c>
    </row>
    <row r="4" spans="1:12" x14ac:dyDescent="0.2">
      <c r="A4" s="11"/>
    </row>
    <row r="5" spans="1:12" ht="38.25" x14ac:dyDescent="0.2">
      <c r="A5" s="2" t="s">
        <v>65</v>
      </c>
      <c r="B5" s="2" t="s">
        <v>66</v>
      </c>
      <c r="C5" s="2" t="s">
        <v>67</v>
      </c>
      <c r="D5" s="2" t="s">
        <v>68</v>
      </c>
      <c r="E5" s="3" t="s">
        <v>70</v>
      </c>
      <c r="F5" s="3" t="s">
        <v>85</v>
      </c>
      <c r="G5" s="3" t="s">
        <v>105</v>
      </c>
      <c r="H5" s="2" t="s">
        <v>84</v>
      </c>
    </row>
    <row r="6" spans="1:12" x14ac:dyDescent="0.2">
      <c r="C6" s="4" t="s">
        <v>114</v>
      </c>
      <c r="E6" s="1" t="s">
        <v>69</v>
      </c>
      <c r="F6" s="8" t="s">
        <v>89</v>
      </c>
      <c r="G6" s="9">
        <f>VLOOKUP(F6,'Vstupné dáta'!$A$7:$D$11,4,FALSE)</f>
        <v>3210</v>
      </c>
    </row>
    <row r="7" spans="1:12" x14ac:dyDescent="0.2">
      <c r="D7" t="s">
        <v>109</v>
      </c>
      <c r="E7" s="1" t="s">
        <v>69</v>
      </c>
      <c r="F7" s="8" t="s">
        <v>89</v>
      </c>
      <c r="G7" s="9">
        <f>VLOOKUP(F7,'Vstupné dáta'!$A$7:$D$11,4,FALSE)</f>
        <v>3210</v>
      </c>
    </row>
    <row r="8" spans="1:12" x14ac:dyDescent="0.2">
      <c r="D8" t="s">
        <v>111</v>
      </c>
      <c r="E8" s="1" t="s">
        <v>69</v>
      </c>
      <c r="F8" s="8" t="s">
        <v>89</v>
      </c>
      <c r="G8" s="9">
        <f>VLOOKUP(F8,'Vstupné dáta'!$A$7:$D$11,4,FALSE)</f>
        <v>3210</v>
      </c>
    </row>
    <row r="9" spans="1:12" x14ac:dyDescent="0.2">
      <c r="D9" t="s">
        <v>112</v>
      </c>
      <c r="E9" s="1" t="s">
        <v>69</v>
      </c>
      <c r="F9" s="8" t="s">
        <v>89</v>
      </c>
      <c r="G9" s="9">
        <f>VLOOKUP(F9,'Vstupné dáta'!$A$7:$D$11,4,FALSE)</f>
        <v>3210</v>
      </c>
    </row>
    <row r="10" spans="1:12" x14ac:dyDescent="0.2">
      <c r="D10" t="s">
        <v>115</v>
      </c>
      <c r="E10" s="1" t="s">
        <v>69</v>
      </c>
      <c r="F10" s="8" t="s">
        <v>90</v>
      </c>
      <c r="G10" s="9">
        <f>VLOOKUP(F10,'Vstupné dáta'!$A$7:$D$11,4,FALSE)</f>
        <v>2461</v>
      </c>
    </row>
    <row r="11" spans="1:12" x14ac:dyDescent="0.2">
      <c r="D11" t="s">
        <v>82</v>
      </c>
      <c r="E11" s="1" t="s">
        <v>69</v>
      </c>
      <c r="F11" s="8" t="s">
        <v>91</v>
      </c>
      <c r="G11" s="9">
        <f>VLOOKUP(F11,'Vstupné dáta'!$A$7:$D$11,4,FALSE)</f>
        <v>2030</v>
      </c>
    </row>
    <row r="12" spans="1:12" ht="24" customHeight="1" x14ac:dyDescent="0.2">
      <c r="A12" s="5"/>
      <c r="B12" s="5"/>
      <c r="C12" s="5"/>
      <c r="D12" s="6"/>
      <c r="E12" s="7"/>
      <c r="F12" s="3" t="s">
        <v>104</v>
      </c>
      <c r="G12" s="12" t="s">
        <v>103</v>
      </c>
      <c r="H12" s="6"/>
    </row>
    <row r="13" spans="1:12" x14ac:dyDescent="0.2">
      <c r="A13" s="18" t="s">
        <v>116</v>
      </c>
      <c r="B13" s="13"/>
      <c r="C13" s="13"/>
      <c r="D13" s="14"/>
      <c r="E13" s="15"/>
      <c r="F13" s="16">
        <f>COUNTA(F6:F11)</f>
        <v>6</v>
      </c>
      <c r="G13" s="17">
        <f>SUM(G6:G11)</f>
        <v>17331</v>
      </c>
      <c r="H13" s="14"/>
    </row>
  </sheetData>
  <mergeCells count="1">
    <mergeCell ref="A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08"/>
  <sheetViews>
    <sheetView tabSelected="1" topLeftCell="A43" workbookViewId="0">
      <selection activeCell="G60" sqref="G60"/>
    </sheetView>
  </sheetViews>
  <sheetFormatPr defaultRowHeight="12.75" x14ac:dyDescent="0.2"/>
  <cols>
    <col min="1" max="3" width="10" style="4" customWidth="1"/>
    <col min="4" max="4" width="48.140625" customWidth="1"/>
    <col min="5" max="5" width="11.5703125" style="1" customWidth="1"/>
    <col min="6" max="6" width="19.42578125" style="1" customWidth="1"/>
    <col min="7" max="7" width="18.140625" customWidth="1"/>
    <col min="8" max="8" width="36.5703125" customWidth="1"/>
  </cols>
  <sheetData>
    <row r="1" spans="1:12" ht="15" x14ac:dyDescent="0.25">
      <c r="A1" s="19" t="s">
        <v>102</v>
      </c>
      <c r="B1" s="19"/>
      <c r="C1" s="19"/>
      <c r="D1" s="19"/>
      <c r="E1" s="20"/>
      <c r="F1" s="20"/>
      <c r="G1" s="19"/>
      <c r="H1" s="19"/>
      <c r="I1" s="21"/>
      <c r="J1" s="21"/>
      <c r="K1" s="21"/>
      <c r="L1" s="21"/>
    </row>
    <row r="2" spans="1:12" ht="18" customHeight="1" thickBot="1" x14ac:dyDescent="0.25">
      <c r="A2" s="27" t="s">
        <v>135</v>
      </c>
      <c r="B2" s="27"/>
      <c r="C2" s="27"/>
      <c r="D2" s="27"/>
      <c r="E2" s="27"/>
      <c r="F2" s="27"/>
    </row>
    <row r="3" spans="1:12" ht="13.5" thickTop="1" x14ac:dyDescent="0.2">
      <c r="A3" s="11" t="s">
        <v>106</v>
      </c>
    </row>
    <row r="4" spans="1:12" x14ac:dyDescent="0.2">
      <c r="A4" s="11" t="s">
        <v>120</v>
      </c>
    </row>
    <row r="5" spans="1:12" ht="38.25" x14ac:dyDescent="0.2">
      <c r="A5" s="2" t="s">
        <v>65</v>
      </c>
      <c r="B5" s="2" t="s">
        <v>66</v>
      </c>
      <c r="C5" s="2" t="s">
        <v>67</v>
      </c>
      <c r="D5" s="2" t="s">
        <v>68</v>
      </c>
      <c r="E5" s="3" t="s">
        <v>70</v>
      </c>
      <c r="F5" s="3" t="s">
        <v>85</v>
      </c>
      <c r="G5" s="3" t="s">
        <v>105</v>
      </c>
      <c r="H5" s="2" t="s">
        <v>84</v>
      </c>
    </row>
    <row r="6" spans="1:12" ht="51" x14ac:dyDescent="0.2">
      <c r="B6" s="4" t="s">
        <v>123</v>
      </c>
      <c r="E6" s="1" t="s">
        <v>69</v>
      </c>
      <c r="F6" t="s">
        <v>87</v>
      </c>
      <c r="G6" s="9">
        <f>VLOOKUP(F6,'Vstupné dáta'!$A$7:$D$11,4,FALSE)</f>
        <v>4373</v>
      </c>
      <c r="H6" s="10" t="s">
        <v>93</v>
      </c>
    </row>
    <row r="7" spans="1:12" x14ac:dyDescent="0.2">
      <c r="C7" s="4" t="s">
        <v>38</v>
      </c>
      <c r="E7" s="1" t="s">
        <v>69</v>
      </c>
      <c r="F7" s="8" t="s">
        <v>89</v>
      </c>
      <c r="G7" s="9">
        <f>VLOOKUP(F7,'Vstupné dáta'!$A$7:$D$11,4,FALSE)</f>
        <v>3210</v>
      </c>
    </row>
    <row r="8" spans="1:12" x14ac:dyDescent="0.2">
      <c r="D8" t="s">
        <v>122</v>
      </c>
      <c r="E8" s="1" t="s">
        <v>69</v>
      </c>
      <c r="F8" s="8" t="s">
        <v>90</v>
      </c>
      <c r="G8" s="9">
        <f>VLOOKUP(F8,'Vstupné dáta'!$A$7:$D$11,4,FALSE)</f>
        <v>2461</v>
      </c>
    </row>
    <row r="9" spans="1:12" x14ac:dyDescent="0.2">
      <c r="D9" t="s">
        <v>121</v>
      </c>
      <c r="E9" s="1" t="s">
        <v>69</v>
      </c>
      <c r="F9" s="8" t="s">
        <v>91</v>
      </c>
      <c r="G9" s="9">
        <f>VLOOKUP(F9,'Vstupné dáta'!$A$7:$D$11,4,FALSE)</f>
        <v>2030</v>
      </c>
    </row>
    <row r="10" spans="1:12" x14ac:dyDescent="0.2">
      <c r="D10" t="s">
        <v>41</v>
      </c>
      <c r="E10" s="1" t="s">
        <v>69</v>
      </c>
      <c r="F10" s="8" t="s">
        <v>90</v>
      </c>
      <c r="G10" s="9">
        <f>VLOOKUP(F10,'Vstupné dáta'!$A$7:$D$11,4,FALSE)</f>
        <v>2461</v>
      </c>
    </row>
    <row r="11" spans="1:12" x14ac:dyDescent="0.2">
      <c r="D11" t="s">
        <v>54</v>
      </c>
      <c r="E11" s="1" t="s">
        <v>72</v>
      </c>
      <c r="F11" s="8" t="s">
        <v>91</v>
      </c>
      <c r="G11" s="9">
        <f>VLOOKUP(F11,'Vstupné dáta'!$A$7:$D$11,4,FALSE)</f>
        <v>2030</v>
      </c>
    </row>
    <row r="12" spans="1:12" x14ac:dyDescent="0.2">
      <c r="D12" t="s">
        <v>55</v>
      </c>
      <c r="E12" s="1" t="s">
        <v>72</v>
      </c>
      <c r="F12" s="8" t="s">
        <v>91</v>
      </c>
      <c r="G12" s="9">
        <f>VLOOKUP(F12,'Vstupné dáta'!$A$7:$D$11,4,FALSE)</f>
        <v>2030</v>
      </c>
    </row>
    <row r="13" spans="1:12" x14ac:dyDescent="0.2">
      <c r="D13" t="s">
        <v>42</v>
      </c>
      <c r="E13" s="1" t="s">
        <v>69</v>
      </c>
      <c r="F13" s="8" t="s">
        <v>90</v>
      </c>
      <c r="G13" s="9">
        <f>VLOOKUP(F13,'Vstupné dáta'!$A$7:$D$11,4,FALSE)</f>
        <v>2461</v>
      </c>
    </row>
    <row r="14" spans="1:12" x14ac:dyDescent="0.2">
      <c r="D14" t="s">
        <v>56</v>
      </c>
      <c r="E14" s="1" t="s">
        <v>72</v>
      </c>
      <c r="F14" s="8" t="s">
        <v>91</v>
      </c>
      <c r="G14" s="9">
        <f>VLOOKUP(F14,'Vstupné dáta'!$A$7:$D$11,4,FALSE)</f>
        <v>2030</v>
      </c>
    </row>
    <row r="15" spans="1:12" x14ac:dyDescent="0.2">
      <c r="D15" t="s">
        <v>57</v>
      </c>
      <c r="E15" s="1" t="s">
        <v>72</v>
      </c>
      <c r="F15" s="8" t="s">
        <v>91</v>
      </c>
      <c r="G15" s="9">
        <f>VLOOKUP(F15,'Vstupné dáta'!$A$7:$D$11,4,FALSE)</f>
        <v>2030</v>
      </c>
    </row>
    <row r="16" spans="1:12" x14ac:dyDescent="0.2">
      <c r="D16" t="s">
        <v>43</v>
      </c>
      <c r="E16" s="1" t="s">
        <v>69</v>
      </c>
      <c r="F16" s="8" t="s">
        <v>90</v>
      </c>
      <c r="G16" s="9">
        <f>VLOOKUP(F16,'Vstupné dáta'!$A$7:$D$11,4,FALSE)</f>
        <v>2461</v>
      </c>
    </row>
    <row r="17" spans="3:7" x14ac:dyDescent="0.2">
      <c r="D17" t="s">
        <v>58</v>
      </c>
      <c r="E17" s="1" t="s">
        <v>72</v>
      </c>
      <c r="F17" s="8" t="s">
        <v>91</v>
      </c>
      <c r="G17" s="9">
        <f>VLOOKUP(F17,'Vstupné dáta'!$A$7:$D$11,4,FALSE)</f>
        <v>2030</v>
      </c>
    </row>
    <row r="18" spans="3:7" x14ac:dyDescent="0.2">
      <c r="D18" t="s">
        <v>59</v>
      </c>
      <c r="E18" s="1" t="s">
        <v>72</v>
      </c>
      <c r="F18" s="8" t="s">
        <v>91</v>
      </c>
      <c r="G18" s="9">
        <f>VLOOKUP(F18,'Vstupné dáta'!$A$7:$D$11,4,FALSE)</f>
        <v>2030</v>
      </c>
    </row>
    <row r="19" spans="3:7" x14ac:dyDescent="0.2">
      <c r="D19" t="s">
        <v>44</v>
      </c>
      <c r="E19" s="1" t="s">
        <v>69</v>
      </c>
      <c r="F19" s="8" t="s">
        <v>90</v>
      </c>
      <c r="G19" s="9">
        <f>VLOOKUP(F19,'Vstupné dáta'!$A$7:$D$11,4,FALSE)</f>
        <v>2461</v>
      </c>
    </row>
    <row r="20" spans="3:7" x14ac:dyDescent="0.2">
      <c r="D20" t="s">
        <v>45</v>
      </c>
      <c r="E20" s="1" t="s">
        <v>69</v>
      </c>
      <c r="F20" s="8" t="s">
        <v>91</v>
      </c>
      <c r="G20" s="9">
        <f>VLOOKUP(F20,'Vstupné dáta'!$A$7:$D$11,4,FALSE)</f>
        <v>2030</v>
      </c>
    </row>
    <row r="21" spans="3:7" x14ac:dyDescent="0.2">
      <c r="D21" t="s">
        <v>46</v>
      </c>
      <c r="E21" s="1" t="s">
        <v>69</v>
      </c>
      <c r="F21" s="8" t="s">
        <v>90</v>
      </c>
      <c r="G21" s="9">
        <f>VLOOKUP(F21,'Vstupné dáta'!$A$7:$D$11,4,FALSE)</f>
        <v>2461</v>
      </c>
    </row>
    <row r="22" spans="3:7" x14ac:dyDescent="0.2">
      <c r="D22" t="s">
        <v>47</v>
      </c>
      <c r="E22" s="1" t="s">
        <v>69</v>
      </c>
      <c r="F22" s="8" t="s">
        <v>91</v>
      </c>
      <c r="G22" s="9">
        <f>VLOOKUP(F22,'Vstupné dáta'!$A$7:$D$11,4,FALSE)</f>
        <v>2030</v>
      </c>
    </row>
    <row r="23" spans="3:7" x14ac:dyDescent="0.2">
      <c r="D23" t="s">
        <v>48</v>
      </c>
      <c r="E23" s="1" t="s">
        <v>69</v>
      </c>
      <c r="F23" s="8" t="s">
        <v>90</v>
      </c>
      <c r="G23" s="9">
        <f>VLOOKUP(F23,'Vstupné dáta'!$A$7:$D$11,4,FALSE)</f>
        <v>2461</v>
      </c>
    </row>
    <row r="24" spans="3:7" x14ac:dyDescent="0.2">
      <c r="D24" t="s">
        <v>49</v>
      </c>
      <c r="E24" s="1" t="s">
        <v>69</v>
      </c>
      <c r="F24" s="8" t="s">
        <v>91</v>
      </c>
      <c r="G24" s="9">
        <f>VLOOKUP(F24,'Vstupné dáta'!$A$7:$D$11,4,FALSE)</f>
        <v>2030</v>
      </c>
    </row>
    <row r="25" spans="3:7" x14ac:dyDescent="0.2">
      <c r="D25" t="s">
        <v>50</v>
      </c>
      <c r="E25" s="1" t="s">
        <v>69</v>
      </c>
      <c r="F25" s="8" t="s">
        <v>90</v>
      </c>
      <c r="G25" s="9">
        <f>VLOOKUP(F25,'Vstupné dáta'!$A$7:$D$11,4,FALSE)</f>
        <v>2461</v>
      </c>
    </row>
    <row r="26" spans="3:7" x14ac:dyDescent="0.2">
      <c r="D26" t="s">
        <v>51</v>
      </c>
      <c r="E26" s="1" t="s">
        <v>69</v>
      </c>
      <c r="F26" s="8" t="s">
        <v>91</v>
      </c>
      <c r="G26" s="9">
        <f>VLOOKUP(F26,'Vstupné dáta'!$A$7:$D$11,4,FALSE)</f>
        <v>2030</v>
      </c>
    </row>
    <row r="27" spans="3:7" x14ac:dyDescent="0.2">
      <c r="D27" t="s">
        <v>52</v>
      </c>
      <c r="E27" s="1" t="s">
        <v>69</v>
      </c>
      <c r="F27" s="8" t="s">
        <v>90</v>
      </c>
      <c r="G27" s="9">
        <f>VLOOKUP(F27,'Vstupné dáta'!$A$7:$D$11,4,FALSE)</f>
        <v>2461</v>
      </c>
    </row>
    <row r="28" spans="3:7" x14ac:dyDescent="0.2">
      <c r="D28" t="s">
        <v>53</v>
      </c>
      <c r="E28" s="1" t="s">
        <v>69</v>
      </c>
      <c r="F28" s="8" t="s">
        <v>91</v>
      </c>
      <c r="G28" s="9">
        <f>VLOOKUP(F28,'Vstupné dáta'!$A$7:$D$11,4,FALSE)</f>
        <v>2030</v>
      </c>
    </row>
    <row r="29" spans="3:7" x14ac:dyDescent="0.2">
      <c r="C29" s="4" t="s">
        <v>172</v>
      </c>
      <c r="E29" s="1" t="s">
        <v>69</v>
      </c>
      <c r="F29" s="8" t="s">
        <v>89</v>
      </c>
      <c r="G29" s="9">
        <f>VLOOKUP(F29,'Vstupné dáta'!$A$7:$D$11,4,FALSE)</f>
        <v>3210</v>
      </c>
    </row>
    <row r="30" spans="3:7" x14ac:dyDescent="0.2">
      <c r="D30" t="s">
        <v>173</v>
      </c>
      <c r="E30" s="1" t="s">
        <v>69</v>
      </c>
      <c r="F30" s="8" t="s">
        <v>90</v>
      </c>
      <c r="G30" s="9">
        <f>VLOOKUP(F30,'Vstupné dáta'!$A$7:$D$11,4,FALSE)</f>
        <v>2461</v>
      </c>
    </row>
    <row r="31" spans="3:7" x14ac:dyDescent="0.2">
      <c r="D31" t="s">
        <v>171</v>
      </c>
      <c r="E31" s="1" t="s">
        <v>69</v>
      </c>
      <c r="F31" s="8" t="s">
        <v>91</v>
      </c>
      <c r="G31" s="9">
        <f>VLOOKUP(F31,'Vstupné dáta'!$A$7:$D$11,4,FALSE)</f>
        <v>2030</v>
      </c>
    </row>
    <row r="32" spans="3:7" x14ac:dyDescent="0.2">
      <c r="D32" t="s">
        <v>171</v>
      </c>
      <c r="E32" s="1" t="s">
        <v>69</v>
      </c>
      <c r="F32" s="8" t="s">
        <v>91</v>
      </c>
      <c r="G32" s="9">
        <f>VLOOKUP(F32,'Vstupné dáta'!$A$7:$D$11,4,FALSE)</f>
        <v>2030</v>
      </c>
    </row>
    <row r="33" spans="2:8" x14ac:dyDescent="0.2">
      <c r="C33" s="4" t="s">
        <v>60</v>
      </c>
      <c r="E33" s="1" t="s">
        <v>69</v>
      </c>
      <c r="F33" s="8" t="s">
        <v>89</v>
      </c>
      <c r="G33" s="9">
        <f>VLOOKUP(F33,'Vstupné dáta'!$A$7:$D$11,4,FALSE)</f>
        <v>3210</v>
      </c>
    </row>
    <row r="34" spans="2:8" x14ac:dyDescent="0.2">
      <c r="D34" t="s">
        <v>61</v>
      </c>
      <c r="E34" s="1" t="s">
        <v>69</v>
      </c>
      <c r="F34" s="8" t="s">
        <v>90</v>
      </c>
      <c r="G34" s="9">
        <f>VLOOKUP(F34,'Vstupné dáta'!$A$7:$D$11,4,FALSE)</f>
        <v>2461</v>
      </c>
    </row>
    <row r="35" spans="2:8" x14ac:dyDescent="0.2">
      <c r="C35" s="4" t="s">
        <v>62</v>
      </c>
      <c r="E35" s="1" t="s">
        <v>69</v>
      </c>
      <c r="F35" s="8" t="s">
        <v>89</v>
      </c>
      <c r="G35" s="9">
        <f>VLOOKUP(F35,'Vstupné dáta'!$A$7:$D$11,4,FALSE)</f>
        <v>3210</v>
      </c>
    </row>
    <row r="36" spans="2:8" x14ac:dyDescent="0.2">
      <c r="D36" t="s">
        <v>63</v>
      </c>
      <c r="E36" s="1" t="s">
        <v>69</v>
      </c>
      <c r="F36" s="8" t="s">
        <v>91</v>
      </c>
      <c r="G36" s="9">
        <f>VLOOKUP(F36,'Vstupné dáta'!$A$7:$D$11,4,FALSE)</f>
        <v>2030</v>
      </c>
    </row>
    <row r="37" spans="2:8" x14ac:dyDescent="0.2">
      <c r="D37" t="s">
        <v>64</v>
      </c>
      <c r="E37" s="1" t="s">
        <v>69</v>
      </c>
      <c r="F37" s="8" t="s">
        <v>91</v>
      </c>
      <c r="G37" s="9">
        <f>VLOOKUP(F37,'Vstupné dáta'!$A$7:$D$11,4,FALSE)</f>
        <v>2030</v>
      </c>
    </row>
    <row r="38" spans="2:8" ht="38.25" x14ac:dyDescent="0.2">
      <c r="B38" s="4" t="s">
        <v>20</v>
      </c>
      <c r="E38" s="1" t="s">
        <v>69</v>
      </c>
      <c r="F38" t="s">
        <v>87</v>
      </c>
      <c r="G38" s="9">
        <f>VLOOKUP(F38,'Vstupné dáta'!$A$7:$D$11,4,FALSE)</f>
        <v>4373</v>
      </c>
      <c r="H38" s="10" t="s">
        <v>132</v>
      </c>
    </row>
    <row r="39" spans="2:8" x14ac:dyDescent="0.2">
      <c r="C39" s="4" t="s">
        <v>73</v>
      </c>
      <c r="E39" s="1" t="s">
        <v>69</v>
      </c>
      <c r="F39" s="8" t="s">
        <v>89</v>
      </c>
      <c r="G39" s="9">
        <f>VLOOKUP(F39,'Vstupné dáta'!$A$7:$D$11,4,FALSE)</f>
        <v>3210</v>
      </c>
    </row>
    <row r="40" spans="2:8" x14ac:dyDescent="0.2">
      <c r="D40" t="s">
        <v>21</v>
      </c>
      <c r="E40" s="1" t="s">
        <v>69</v>
      </c>
      <c r="F40" s="8" t="s">
        <v>90</v>
      </c>
      <c r="G40" s="9">
        <f>VLOOKUP(F40,'Vstupné dáta'!$A$7:$D$11,4,FALSE)</f>
        <v>2461</v>
      </c>
    </row>
    <row r="41" spans="2:8" x14ac:dyDescent="0.2">
      <c r="D41" t="s">
        <v>22</v>
      </c>
      <c r="E41" s="1" t="s">
        <v>69</v>
      </c>
      <c r="F41" s="8" t="s">
        <v>90</v>
      </c>
      <c r="G41" s="9">
        <f>VLOOKUP(F41,'Vstupné dáta'!$A$7:$D$11,4,FALSE)</f>
        <v>2461</v>
      </c>
    </row>
    <row r="42" spans="2:8" x14ac:dyDescent="0.2">
      <c r="D42" t="s">
        <v>23</v>
      </c>
      <c r="E42" s="1" t="s">
        <v>69</v>
      </c>
      <c r="F42" s="8" t="s">
        <v>90</v>
      </c>
      <c r="G42" s="9">
        <f>VLOOKUP(F42,'Vstupné dáta'!$A$7:$D$11,4,FALSE)</f>
        <v>2461</v>
      </c>
    </row>
    <row r="43" spans="2:8" x14ac:dyDescent="0.2">
      <c r="D43" t="s">
        <v>24</v>
      </c>
      <c r="E43" s="1" t="s">
        <v>69</v>
      </c>
      <c r="F43" s="8" t="s">
        <v>90</v>
      </c>
      <c r="G43" s="9">
        <f>VLOOKUP(F43,'Vstupné dáta'!$A$7:$D$11,4,FALSE)</f>
        <v>2461</v>
      </c>
    </row>
    <row r="44" spans="2:8" x14ac:dyDescent="0.2">
      <c r="D44" t="s">
        <v>25</v>
      </c>
      <c r="E44" s="1" t="s">
        <v>69</v>
      </c>
      <c r="F44" s="8" t="s">
        <v>90</v>
      </c>
      <c r="G44" s="9">
        <f>VLOOKUP(F44,'Vstupné dáta'!$A$7:$D$11,4,FALSE)</f>
        <v>2461</v>
      </c>
    </row>
    <row r="45" spans="2:8" x14ac:dyDescent="0.2">
      <c r="D45" t="s">
        <v>26</v>
      </c>
      <c r="E45" s="1" t="s">
        <v>69</v>
      </c>
      <c r="F45" s="8" t="s">
        <v>90</v>
      </c>
      <c r="G45" s="9">
        <f>VLOOKUP(F45,'Vstupné dáta'!$A$7:$D$11,4,FALSE)</f>
        <v>2461</v>
      </c>
    </row>
    <row r="46" spans="2:8" x14ac:dyDescent="0.2">
      <c r="D46" t="s">
        <v>27</v>
      </c>
      <c r="E46" s="1" t="s">
        <v>69</v>
      </c>
      <c r="F46" s="8" t="s">
        <v>90</v>
      </c>
      <c r="G46" s="9">
        <f>VLOOKUP(F46,'Vstupné dáta'!$A$7:$D$11,4,FALSE)</f>
        <v>2461</v>
      </c>
    </row>
    <row r="47" spans="2:8" x14ac:dyDescent="0.2">
      <c r="C47" s="4" t="s">
        <v>76</v>
      </c>
      <c r="E47" s="1" t="s">
        <v>69</v>
      </c>
      <c r="F47" s="8" t="s">
        <v>89</v>
      </c>
      <c r="G47" s="9">
        <f>VLOOKUP(F47,'Vstupné dáta'!$A$7:$D$11,4,FALSE)</f>
        <v>3210</v>
      </c>
    </row>
    <row r="48" spans="2:8" x14ac:dyDescent="0.2">
      <c r="D48" t="s">
        <v>79</v>
      </c>
      <c r="E48" s="1" t="s">
        <v>69</v>
      </c>
      <c r="F48" s="8" t="s">
        <v>91</v>
      </c>
      <c r="G48" s="9">
        <f>VLOOKUP(F48,'Vstupné dáta'!$A$7:$D$11,4,FALSE)</f>
        <v>2030</v>
      </c>
    </row>
    <row r="49" spans="1:8" x14ac:dyDescent="0.2">
      <c r="D49" t="s">
        <v>77</v>
      </c>
      <c r="E49" s="1" t="s">
        <v>69</v>
      </c>
      <c r="F49" s="8" t="s">
        <v>91</v>
      </c>
      <c r="G49" s="9">
        <f>VLOOKUP(F49,'Vstupné dáta'!$A$7:$D$11,4,FALSE)</f>
        <v>2030</v>
      </c>
    </row>
    <row r="50" spans="1:8" x14ac:dyDescent="0.2">
      <c r="D50" t="s">
        <v>78</v>
      </c>
      <c r="E50" s="1" t="s">
        <v>69</v>
      </c>
      <c r="F50" s="8" t="s">
        <v>91</v>
      </c>
      <c r="G50" s="9">
        <f>VLOOKUP(F50,'Vstupné dáta'!$A$7:$D$11,4,FALSE)</f>
        <v>2030</v>
      </c>
    </row>
    <row r="51" spans="1:8" x14ac:dyDescent="0.2">
      <c r="C51" s="4" t="s">
        <v>98</v>
      </c>
      <c r="E51" s="1" t="s">
        <v>69</v>
      </c>
      <c r="F51" s="8" t="s">
        <v>89</v>
      </c>
      <c r="G51" s="9">
        <f>VLOOKUP(F51,'Vstupné dáta'!$A$7:$D$11,4,FALSE)</f>
        <v>3210</v>
      </c>
    </row>
    <row r="52" spans="1:8" x14ac:dyDescent="0.2">
      <c r="D52" t="s">
        <v>99</v>
      </c>
      <c r="E52" s="1" t="s">
        <v>69</v>
      </c>
      <c r="F52" s="8" t="s">
        <v>90</v>
      </c>
      <c r="G52" s="9">
        <f>VLOOKUP(F52,'Vstupné dáta'!$A$7:$D$11,4,FALSE)</f>
        <v>2461</v>
      </c>
    </row>
    <row r="53" spans="1:8" x14ac:dyDescent="0.2">
      <c r="D53" t="s">
        <v>100</v>
      </c>
      <c r="E53" s="1" t="s">
        <v>69</v>
      </c>
      <c r="F53" s="8" t="s">
        <v>90</v>
      </c>
      <c r="G53" s="9">
        <f>VLOOKUP(F53,'Vstupné dáta'!$A$7:$D$11,4,FALSE)</f>
        <v>2461</v>
      </c>
    </row>
    <row r="54" spans="1:8" x14ac:dyDescent="0.2">
      <c r="D54" t="s">
        <v>101</v>
      </c>
      <c r="E54" s="1" t="s">
        <v>69</v>
      </c>
      <c r="F54" s="8" t="s">
        <v>91</v>
      </c>
      <c r="G54" s="9">
        <f>VLOOKUP(F54,'Vstupné dáta'!$A$7:$D$11,4,FALSE)</f>
        <v>2030</v>
      </c>
    </row>
    <row r="55" spans="1:8" ht="63.75" x14ac:dyDescent="0.2">
      <c r="B55" s="4" t="s">
        <v>28</v>
      </c>
      <c r="E55" s="1" t="s">
        <v>69</v>
      </c>
      <c r="F55" s="8" t="s">
        <v>89</v>
      </c>
      <c r="G55" s="9">
        <f>VLOOKUP(F55,'Vstupné dáta'!$A$7:$D$11,4,FALSE)</f>
        <v>3210</v>
      </c>
      <c r="H55" s="10" t="s">
        <v>95</v>
      </c>
    </row>
    <row r="56" spans="1:8" ht="25.5" x14ac:dyDescent="0.2">
      <c r="B56" s="4" t="s">
        <v>75</v>
      </c>
      <c r="E56" s="1" t="s">
        <v>69</v>
      </c>
      <c r="F56" s="8" t="s">
        <v>89</v>
      </c>
      <c r="G56" s="9">
        <f>VLOOKUP(F56,'Vstupné dáta'!$A$7:$D$11,4,FALSE)</f>
        <v>3210</v>
      </c>
      <c r="H56" s="10" t="s">
        <v>97</v>
      </c>
    </row>
    <row r="57" spans="1:8" ht="63.75" x14ac:dyDescent="0.2">
      <c r="B57" s="4" t="s">
        <v>74</v>
      </c>
      <c r="E57" s="1" t="s">
        <v>69</v>
      </c>
      <c r="F57" s="8" t="s">
        <v>89</v>
      </c>
      <c r="G57" s="9">
        <f>VLOOKUP(F57,'Vstupné dáta'!$A$7:$D$11,4,FALSE)</f>
        <v>3210</v>
      </c>
      <c r="H57" s="10" t="s">
        <v>96</v>
      </c>
    </row>
    <row r="58" spans="1:8" x14ac:dyDescent="0.2">
      <c r="D58" t="s">
        <v>82</v>
      </c>
      <c r="E58" s="1" t="s">
        <v>69</v>
      </c>
      <c r="F58" s="8" t="s">
        <v>91</v>
      </c>
      <c r="G58" s="9">
        <f>VLOOKUP(F58,'Vstupné dáta'!$A$7:$D$11,4,FALSE)</f>
        <v>2030</v>
      </c>
    </row>
    <row r="59" spans="1:8" ht="24" customHeight="1" x14ac:dyDescent="0.2">
      <c r="A59" s="5"/>
      <c r="B59" s="5"/>
      <c r="C59" s="5"/>
      <c r="D59" s="6"/>
      <c r="E59" s="7"/>
      <c r="F59" s="3" t="s">
        <v>104</v>
      </c>
      <c r="G59" s="12" t="s">
        <v>103</v>
      </c>
      <c r="H59" s="6"/>
    </row>
    <row r="60" spans="1:8" x14ac:dyDescent="0.2">
      <c r="A60" s="18" t="s">
        <v>116</v>
      </c>
      <c r="B60" s="13"/>
      <c r="C60" s="13"/>
      <c r="D60" s="14"/>
      <c r="E60" s="15"/>
      <c r="F60" s="16">
        <f>COUNTA(F6:F58)</f>
        <v>53</v>
      </c>
      <c r="G60" s="17">
        <f>SUM(G6:G58)</f>
        <v>132696</v>
      </c>
      <c r="H60" s="14"/>
    </row>
    <row r="65" spans="1:8" x14ac:dyDescent="0.2">
      <c r="A65" s="4" t="s">
        <v>160</v>
      </c>
    </row>
    <row r="66" spans="1:8" ht="38.25" x14ac:dyDescent="0.2">
      <c r="A66" s="2" t="s">
        <v>65</v>
      </c>
      <c r="B66" s="2" t="s">
        <v>66</v>
      </c>
      <c r="C66" s="2" t="s">
        <v>67</v>
      </c>
      <c r="D66" s="2" t="s">
        <v>68</v>
      </c>
      <c r="E66" s="3" t="s">
        <v>70</v>
      </c>
      <c r="F66" s="3" t="s">
        <v>85</v>
      </c>
      <c r="G66" s="3" t="s">
        <v>105</v>
      </c>
      <c r="H66" s="2" t="s">
        <v>84</v>
      </c>
    </row>
    <row r="67" spans="1:8" x14ac:dyDescent="0.2">
      <c r="C67" s="4" t="s">
        <v>159</v>
      </c>
      <c r="E67" s="1" t="s">
        <v>71</v>
      </c>
      <c r="F67" s="8" t="s">
        <v>90</v>
      </c>
      <c r="G67" s="9">
        <f>VLOOKUP(F67,'Vstupné dáta'!$A$7:$D$11,4,FALSE)</f>
        <v>2461</v>
      </c>
    </row>
    <row r="68" spans="1:8" x14ac:dyDescent="0.2">
      <c r="D68" t="s">
        <v>161</v>
      </c>
      <c r="E68" s="1" t="s">
        <v>71</v>
      </c>
      <c r="F68" s="8" t="s">
        <v>91</v>
      </c>
      <c r="G68" s="9">
        <f>VLOOKUP(F68,'Vstupné dáta'!$A$7:$D$11,4,FALSE)</f>
        <v>2030</v>
      </c>
    </row>
    <row r="69" spans="1:8" x14ac:dyDescent="0.2">
      <c r="D69" t="s">
        <v>161</v>
      </c>
      <c r="E69" s="1" t="s">
        <v>71</v>
      </c>
      <c r="F69" s="8" t="s">
        <v>91</v>
      </c>
      <c r="G69" s="9">
        <f>VLOOKUP(F69,'Vstupné dáta'!$A$7:$D$11,4,FALSE)</f>
        <v>2030</v>
      </c>
    </row>
    <row r="70" spans="1:8" x14ac:dyDescent="0.2">
      <c r="D70" t="s">
        <v>162</v>
      </c>
      <c r="E70" s="1" t="s">
        <v>71</v>
      </c>
      <c r="F70" s="8" t="s">
        <v>91</v>
      </c>
      <c r="G70" s="9">
        <f>VLOOKUP(F70,'Vstupné dáta'!$A$7:$D$11,4,FALSE)</f>
        <v>2030</v>
      </c>
    </row>
    <row r="71" spans="1:8" x14ac:dyDescent="0.2">
      <c r="D71" t="s">
        <v>162</v>
      </c>
      <c r="E71" s="1" t="s">
        <v>71</v>
      </c>
      <c r="F71" s="8" t="s">
        <v>91</v>
      </c>
      <c r="G71" s="9">
        <f>VLOOKUP(F71,'Vstupné dáta'!$A$7:$D$11,4,FALSE)</f>
        <v>2030</v>
      </c>
    </row>
    <row r="72" spans="1:8" x14ac:dyDescent="0.2">
      <c r="D72" t="s">
        <v>163</v>
      </c>
      <c r="E72" s="1" t="s">
        <v>71</v>
      </c>
      <c r="F72" s="8" t="s">
        <v>91</v>
      </c>
      <c r="G72" s="9">
        <f>VLOOKUP(F72,'Vstupné dáta'!$A$7:$D$11,4,FALSE)</f>
        <v>2030</v>
      </c>
    </row>
    <row r="73" spans="1:8" x14ac:dyDescent="0.2">
      <c r="D73" t="s">
        <v>163</v>
      </c>
      <c r="E73" s="1" t="s">
        <v>71</v>
      </c>
      <c r="F73" s="8" t="s">
        <v>91</v>
      </c>
      <c r="G73" s="9">
        <f>VLOOKUP(F73,'Vstupné dáta'!$A$7:$D$11,4,FALSE)</f>
        <v>2030</v>
      </c>
    </row>
    <row r="74" spans="1:8" x14ac:dyDescent="0.2">
      <c r="D74" t="s">
        <v>164</v>
      </c>
      <c r="E74" s="1" t="s">
        <v>71</v>
      </c>
      <c r="F74" s="8" t="s">
        <v>91</v>
      </c>
      <c r="G74" s="9">
        <f>VLOOKUP(F74,'Vstupné dáta'!$A$7:$D$11,4,FALSE)</f>
        <v>2030</v>
      </c>
    </row>
    <row r="75" spans="1:8" x14ac:dyDescent="0.2">
      <c r="D75" t="s">
        <v>164</v>
      </c>
      <c r="E75" s="1" t="s">
        <v>71</v>
      </c>
      <c r="F75" s="8" t="s">
        <v>91</v>
      </c>
      <c r="G75" s="9">
        <f>VLOOKUP(F75,'Vstupné dáta'!$A$7:$D$11,4,FALSE)</f>
        <v>2030</v>
      </c>
    </row>
    <row r="76" spans="1:8" ht="24" customHeight="1" x14ac:dyDescent="0.2">
      <c r="A76" s="5"/>
      <c r="B76" s="5"/>
      <c r="C76" s="5"/>
      <c r="D76" s="6"/>
      <c r="E76" s="7"/>
      <c r="F76" s="3" t="s">
        <v>104</v>
      </c>
      <c r="G76" s="12" t="s">
        <v>103</v>
      </c>
      <c r="H76" s="6"/>
    </row>
    <row r="77" spans="1:8" x14ac:dyDescent="0.2">
      <c r="A77" s="18" t="s">
        <v>116</v>
      </c>
      <c r="B77" s="13"/>
      <c r="C77" s="13"/>
      <c r="D77" s="14"/>
      <c r="E77" s="15"/>
      <c r="F77" s="16">
        <f>COUNTA(F67:F75)</f>
        <v>9</v>
      </c>
      <c r="G77" s="17">
        <f>SUM(G67:G75)</f>
        <v>18701</v>
      </c>
      <c r="H77" s="14"/>
    </row>
    <row r="80" spans="1:8" x14ac:dyDescent="0.2">
      <c r="A80" s="4" t="s">
        <v>170</v>
      </c>
    </row>
    <row r="81" spans="1:8" ht="38.25" x14ac:dyDescent="0.2">
      <c r="A81" s="2" t="s">
        <v>65</v>
      </c>
      <c r="B81" s="2" t="s">
        <v>66</v>
      </c>
      <c r="C81" s="2" t="s">
        <v>67</v>
      </c>
      <c r="D81" s="2" t="s">
        <v>68</v>
      </c>
      <c r="E81" s="3" t="s">
        <v>70</v>
      </c>
      <c r="F81" s="3" t="s">
        <v>85</v>
      </c>
      <c r="G81" s="3" t="s">
        <v>105</v>
      </c>
      <c r="H81" s="2" t="s">
        <v>84</v>
      </c>
    </row>
    <row r="82" spans="1:8" x14ac:dyDescent="0.2">
      <c r="C82" s="4" t="s">
        <v>165</v>
      </c>
      <c r="E82" s="1" t="s">
        <v>69</v>
      </c>
      <c r="F82" s="8" t="s">
        <v>89</v>
      </c>
      <c r="G82" s="9">
        <f>VLOOKUP(F82,'Vstupné dáta'!$A$7:$D$11,4,FALSE)</f>
        <v>3210</v>
      </c>
    </row>
    <row r="83" spans="1:8" x14ac:dyDescent="0.2">
      <c r="D83" t="s">
        <v>166</v>
      </c>
      <c r="E83" s="1" t="s">
        <v>69</v>
      </c>
      <c r="F83" s="8" t="s">
        <v>91</v>
      </c>
      <c r="G83" s="9">
        <f>VLOOKUP(F83,'Vstupné dáta'!$A$7:$D$11,4,FALSE)</f>
        <v>2030</v>
      </c>
    </row>
    <row r="84" spans="1:8" x14ac:dyDescent="0.2">
      <c r="D84" t="s">
        <v>166</v>
      </c>
      <c r="E84" s="1" t="s">
        <v>69</v>
      </c>
      <c r="F84" s="8" t="s">
        <v>91</v>
      </c>
      <c r="G84" s="9">
        <f>VLOOKUP(F84,'Vstupné dáta'!$A$7:$D$11,4,FALSE)</f>
        <v>2030</v>
      </c>
    </row>
    <row r="85" spans="1:8" x14ac:dyDescent="0.2">
      <c r="D85" t="s">
        <v>166</v>
      </c>
      <c r="E85" s="1" t="s">
        <v>69</v>
      </c>
      <c r="F85" s="8" t="s">
        <v>91</v>
      </c>
      <c r="G85" s="9">
        <f>VLOOKUP(F85,'Vstupné dáta'!$A$7:$D$11,4,FALSE)</f>
        <v>2030</v>
      </c>
    </row>
    <row r="86" spans="1:8" x14ac:dyDescent="0.2">
      <c r="D86" t="s">
        <v>166</v>
      </c>
      <c r="E86" s="1" t="s">
        <v>69</v>
      </c>
      <c r="F86" s="8" t="s">
        <v>91</v>
      </c>
      <c r="G86" s="9">
        <f>VLOOKUP(F86,'Vstupné dáta'!$A$7:$D$11,4,FALSE)</f>
        <v>2030</v>
      </c>
    </row>
    <row r="87" spans="1:8" x14ac:dyDescent="0.2">
      <c r="D87" t="s">
        <v>166</v>
      </c>
      <c r="E87" s="1" t="s">
        <v>69</v>
      </c>
      <c r="F87" s="8" t="s">
        <v>91</v>
      </c>
      <c r="G87" s="9">
        <f>VLOOKUP(F87,'Vstupné dáta'!$A$7:$D$11,4,FALSE)</f>
        <v>2030</v>
      </c>
    </row>
    <row r="88" spans="1:8" x14ac:dyDescent="0.2">
      <c r="D88" t="s">
        <v>166</v>
      </c>
      <c r="E88" s="1" t="s">
        <v>69</v>
      </c>
      <c r="F88" s="8" t="s">
        <v>91</v>
      </c>
      <c r="G88" s="9">
        <f>VLOOKUP(F88,'Vstupné dáta'!$A$7:$D$11,4,FALSE)</f>
        <v>2030</v>
      </c>
    </row>
    <row r="89" spans="1:8" x14ac:dyDescent="0.2">
      <c r="D89" t="s">
        <v>167</v>
      </c>
      <c r="E89" s="1" t="s">
        <v>69</v>
      </c>
      <c r="F89" s="8" t="s">
        <v>91</v>
      </c>
      <c r="G89" s="9">
        <f>VLOOKUP(F89,'Vstupné dáta'!$A$7:$D$11,4,FALSE)</f>
        <v>2030</v>
      </c>
    </row>
    <row r="90" spans="1:8" x14ac:dyDescent="0.2">
      <c r="D90" t="s">
        <v>167</v>
      </c>
      <c r="E90" s="1" t="s">
        <v>69</v>
      </c>
      <c r="F90" s="8" t="s">
        <v>91</v>
      </c>
      <c r="G90" s="9">
        <f>VLOOKUP(F90,'Vstupné dáta'!$A$7:$D$11,4,FALSE)</f>
        <v>2030</v>
      </c>
    </row>
    <row r="91" spans="1:8" x14ac:dyDescent="0.2">
      <c r="D91" t="s">
        <v>167</v>
      </c>
      <c r="E91" s="1" t="s">
        <v>69</v>
      </c>
      <c r="F91" s="8" t="s">
        <v>91</v>
      </c>
      <c r="G91" s="9">
        <f>VLOOKUP(F91,'Vstupné dáta'!$A$7:$D$11,4,FALSE)</f>
        <v>2030</v>
      </c>
    </row>
    <row r="92" spans="1:8" x14ac:dyDescent="0.2">
      <c r="D92" t="s">
        <v>167</v>
      </c>
      <c r="E92" s="1" t="s">
        <v>69</v>
      </c>
      <c r="F92" s="8" t="s">
        <v>91</v>
      </c>
      <c r="G92" s="9">
        <f>VLOOKUP(F92,'Vstupné dáta'!$A$7:$D$11,4,FALSE)</f>
        <v>2030</v>
      </c>
    </row>
    <row r="93" spans="1:8" x14ac:dyDescent="0.2">
      <c r="D93" t="s">
        <v>167</v>
      </c>
      <c r="E93" s="1" t="s">
        <v>69</v>
      </c>
      <c r="F93" s="8" t="s">
        <v>91</v>
      </c>
      <c r="G93" s="9">
        <f>VLOOKUP(F93,'Vstupné dáta'!$A$7:$D$11,4,FALSE)</f>
        <v>2030</v>
      </c>
    </row>
    <row r="94" spans="1:8" x14ac:dyDescent="0.2">
      <c r="D94" t="s">
        <v>167</v>
      </c>
      <c r="E94" s="1" t="s">
        <v>69</v>
      </c>
      <c r="F94" s="8" t="s">
        <v>91</v>
      </c>
      <c r="G94" s="9">
        <f>VLOOKUP(F94,'Vstupné dáta'!$A$7:$D$11,4,FALSE)</f>
        <v>2030</v>
      </c>
    </row>
    <row r="95" spans="1:8" x14ac:dyDescent="0.2">
      <c r="D95" t="s">
        <v>168</v>
      </c>
      <c r="E95" s="1" t="s">
        <v>69</v>
      </c>
      <c r="F95" s="8" t="s">
        <v>91</v>
      </c>
      <c r="G95" s="9">
        <f>VLOOKUP(F95,'Vstupné dáta'!$A$7:$D$11,4,FALSE)</f>
        <v>2030</v>
      </c>
    </row>
    <row r="96" spans="1:8" x14ac:dyDescent="0.2">
      <c r="D96" t="s">
        <v>168</v>
      </c>
      <c r="E96" s="1" t="s">
        <v>69</v>
      </c>
      <c r="F96" s="8" t="s">
        <v>91</v>
      </c>
      <c r="G96" s="9">
        <f>VLOOKUP(F96,'Vstupné dáta'!$A$7:$D$11,4,FALSE)</f>
        <v>2030</v>
      </c>
    </row>
    <row r="97" spans="1:8" x14ac:dyDescent="0.2">
      <c r="D97" t="s">
        <v>168</v>
      </c>
      <c r="E97" s="1" t="s">
        <v>69</v>
      </c>
      <c r="F97" s="8" t="s">
        <v>91</v>
      </c>
      <c r="G97" s="9">
        <f>VLOOKUP(F97,'Vstupné dáta'!$A$7:$D$11,4,FALSE)</f>
        <v>2030</v>
      </c>
    </row>
    <row r="98" spans="1:8" x14ac:dyDescent="0.2">
      <c r="D98" t="s">
        <v>168</v>
      </c>
      <c r="E98" s="1" t="s">
        <v>69</v>
      </c>
      <c r="F98" s="8" t="s">
        <v>91</v>
      </c>
      <c r="G98" s="9">
        <f>VLOOKUP(F98,'Vstupné dáta'!$A$7:$D$11,4,FALSE)</f>
        <v>2030</v>
      </c>
    </row>
    <row r="99" spans="1:8" x14ac:dyDescent="0.2">
      <c r="D99" t="s">
        <v>168</v>
      </c>
      <c r="E99" s="1" t="s">
        <v>69</v>
      </c>
      <c r="F99" s="8" t="s">
        <v>91</v>
      </c>
      <c r="G99" s="9">
        <f>VLOOKUP(F99,'Vstupné dáta'!$A$7:$D$11,4,FALSE)</f>
        <v>2030</v>
      </c>
    </row>
    <row r="100" spans="1:8" x14ac:dyDescent="0.2">
      <c r="D100" t="s">
        <v>168</v>
      </c>
      <c r="E100" s="1" t="s">
        <v>69</v>
      </c>
      <c r="F100" s="8" t="s">
        <v>91</v>
      </c>
      <c r="G100" s="9">
        <f>VLOOKUP(F100,'Vstupné dáta'!$A$7:$D$11,4,FALSE)</f>
        <v>2030</v>
      </c>
    </row>
    <row r="101" spans="1:8" x14ac:dyDescent="0.2">
      <c r="D101" t="s">
        <v>169</v>
      </c>
      <c r="E101" s="1" t="s">
        <v>69</v>
      </c>
      <c r="F101" s="8" t="s">
        <v>91</v>
      </c>
      <c r="G101" s="9">
        <f>VLOOKUP(F101,'Vstupné dáta'!$A$7:$D$11,4,FALSE)</f>
        <v>2030</v>
      </c>
    </row>
    <row r="102" spans="1:8" x14ac:dyDescent="0.2">
      <c r="D102" t="s">
        <v>169</v>
      </c>
      <c r="E102" s="1" t="s">
        <v>69</v>
      </c>
      <c r="F102" s="8" t="s">
        <v>91</v>
      </c>
      <c r="G102" s="9">
        <f>VLOOKUP(F102,'Vstupné dáta'!$A$7:$D$11,4,FALSE)</f>
        <v>2030</v>
      </c>
    </row>
    <row r="103" spans="1:8" x14ac:dyDescent="0.2">
      <c r="D103" t="s">
        <v>169</v>
      </c>
      <c r="E103" s="1" t="s">
        <v>69</v>
      </c>
      <c r="F103" s="8" t="s">
        <v>91</v>
      </c>
      <c r="G103" s="9">
        <f>VLOOKUP(F103,'Vstupné dáta'!$A$7:$D$11,4,FALSE)</f>
        <v>2030</v>
      </c>
    </row>
    <row r="104" spans="1:8" x14ac:dyDescent="0.2">
      <c r="D104" t="s">
        <v>169</v>
      </c>
      <c r="E104" s="1" t="s">
        <v>69</v>
      </c>
      <c r="F104" s="8" t="s">
        <v>91</v>
      </c>
      <c r="G104" s="9">
        <f>VLOOKUP(F104,'Vstupné dáta'!$A$7:$D$11,4,FALSE)</f>
        <v>2030</v>
      </c>
    </row>
    <row r="105" spans="1:8" x14ac:dyDescent="0.2">
      <c r="D105" t="s">
        <v>169</v>
      </c>
      <c r="E105" s="1" t="s">
        <v>69</v>
      </c>
      <c r="F105" s="8" t="s">
        <v>91</v>
      </c>
      <c r="G105" s="9">
        <f>VLOOKUP(F105,'Vstupné dáta'!$A$7:$D$11,4,FALSE)</f>
        <v>2030</v>
      </c>
    </row>
    <row r="106" spans="1:8" x14ac:dyDescent="0.2">
      <c r="D106" t="s">
        <v>169</v>
      </c>
      <c r="E106" s="1" t="s">
        <v>69</v>
      </c>
      <c r="F106" s="8" t="s">
        <v>91</v>
      </c>
      <c r="G106" s="9">
        <f>VLOOKUP(F106,'Vstupné dáta'!$A$7:$D$11,4,FALSE)</f>
        <v>2030</v>
      </c>
    </row>
    <row r="107" spans="1:8" ht="24" customHeight="1" x14ac:dyDescent="0.2">
      <c r="A107" s="5"/>
      <c r="B107" s="5"/>
      <c r="C107" s="5"/>
      <c r="D107" s="6"/>
      <c r="E107" s="7"/>
      <c r="F107" s="3" t="s">
        <v>104</v>
      </c>
      <c r="G107" s="12" t="s">
        <v>103</v>
      </c>
      <c r="H107" s="6"/>
    </row>
    <row r="108" spans="1:8" x14ac:dyDescent="0.2">
      <c r="A108" s="18" t="s">
        <v>116</v>
      </c>
      <c r="B108" s="13"/>
      <c r="C108" s="13"/>
      <c r="D108" s="14"/>
      <c r="E108" s="15"/>
      <c r="F108" s="16">
        <f>COUNTA(F82:F106)</f>
        <v>25</v>
      </c>
      <c r="G108" s="17">
        <f>SUM(G82:G106)</f>
        <v>51930</v>
      </c>
      <c r="H108" s="14"/>
    </row>
  </sheetData>
  <mergeCells count="1">
    <mergeCell ref="A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3"/>
  <sheetViews>
    <sheetView topLeftCell="B1" workbookViewId="0">
      <selection activeCell="G6" sqref="G6:G11"/>
    </sheetView>
  </sheetViews>
  <sheetFormatPr defaultRowHeight="12.75" x14ac:dyDescent="0.2"/>
  <cols>
    <col min="1" max="3" width="10" style="4" customWidth="1"/>
    <col min="4" max="4" width="48.140625" customWidth="1"/>
    <col min="5" max="5" width="11.5703125" style="1" customWidth="1"/>
    <col min="6" max="6" width="19.42578125" style="1" customWidth="1"/>
    <col min="7" max="7" width="18.140625" customWidth="1"/>
    <col min="8" max="8" width="36.5703125" customWidth="1"/>
  </cols>
  <sheetData>
    <row r="1" spans="1:12" ht="15" x14ac:dyDescent="0.25">
      <c r="A1" s="19" t="s">
        <v>102</v>
      </c>
      <c r="B1" s="19"/>
      <c r="C1" s="19"/>
      <c r="D1" s="19"/>
      <c r="E1" s="20"/>
      <c r="F1" s="20"/>
      <c r="G1" s="19"/>
      <c r="H1" s="19"/>
      <c r="I1" s="21"/>
      <c r="J1" s="21"/>
      <c r="K1" s="21"/>
      <c r="L1" s="21"/>
    </row>
    <row r="2" spans="1:12" ht="18" customHeight="1" thickBot="1" x14ac:dyDescent="0.25">
      <c r="A2" s="27" t="s">
        <v>118</v>
      </c>
      <c r="B2" s="27"/>
      <c r="C2" s="27"/>
      <c r="D2" s="27"/>
      <c r="E2" s="27"/>
      <c r="F2" s="27"/>
    </row>
    <row r="3" spans="1:12" ht="13.5" thickTop="1" x14ac:dyDescent="0.2">
      <c r="A3" s="11" t="s">
        <v>106</v>
      </c>
    </row>
    <row r="4" spans="1:12" x14ac:dyDescent="0.2">
      <c r="A4" s="11"/>
    </row>
    <row r="5" spans="1:12" ht="38.25" x14ac:dyDescent="0.2">
      <c r="A5" s="2" t="s">
        <v>65</v>
      </c>
      <c r="B5" s="2" t="s">
        <v>66</v>
      </c>
      <c r="C5" s="2" t="s">
        <v>67</v>
      </c>
      <c r="D5" s="2" t="s">
        <v>68</v>
      </c>
      <c r="E5" s="3" t="s">
        <v>70</v>
      </c>
      <c r="F5" s="3" t="s">
        <v>85</v>
      </c>
      <c r="G5" s="3" t="s">
        <v>105</v>
      </c>
      <c r="H5" s="2" t="s">
        <v>84</v>
      </c>
    </row>
    <row r="6" spans="1:12" x14ac:dyDescent="0.2">
      <c r="C6" s="4" t="s">
        <v>114</v>
      </c>
      <c r="E6" s="1" t="s">
        <v>69</v>
      </c>
      <c r="F6" s="8" t="s">
        <v>89</v>
      </c>
      <c r="G6" s="9">
        <f>VLOOKUP(F6,'Vstupné dáta'!$A$7:$D$11,4,FALSE)</f>
        <v>3210</v>
      </c>
    </row>
    <row r="7" spans="1:12" x14ac:dyDescent="0.2">
      <c r="D7" t="s">
        <v>119</v>
      </c>
      <c r="E7" s="1" t="s">
        <v>69</v>
      </c>
      <c r="F7" s="8" t="s">
        <v>89</v>
      </c>
      <c r="G7" s="9">
        <f>VLOOKUP(F7,'Vstupné dáta'!$A$7:$D$11,4,FALSE)</f>
        <v>3210</v>
      </c>
    </row>
    <row r="8" spans="1:12" x14ac:dyDescent="0.2">
      <c r="D8" t="s">
        <v>111</v>
      </c>
      <c r="E8" s="1" t="s">
        <v>69</v>
      </c>
      <c r="F8" s="8" t="s">
        <v>89</v>
      </c>
      <c r="G8" s="9">
        <f>VLOOKUP(F8,'Vstupné dáta'!$A$7:$D$11,4,FALSE)</f>
        <v>3210</v>
      </c>
    </row>
    <row r="9" spans="1:12" x14ac:dyDescent="0.2">
      <c r="D9" t="s">
        <v>112</v>
      </c>
      <c r="E9" s="1" t="s">
        <v>69</v>
      </c>
      <c r="F9" s="8" t="s">
        <v>89</v>
      </c>
      <c r="G9" s="9">
        <f>VLOOKUP(F9,'Vstupné dáta'!$A$7:$D$11,4,FALSE)</f>
        <v>3210</v>
      </c>
    </row>
    <row r="10" spans="1:12" x14ac:dyDescent="0.2">
      <c r="D10" t="s">
        <v>82</v>
      </c>
      <c r="E10" s="1" t="s">
        <v>69</v>
      </c>
      <c r="F10" s="8" t="s">
        <v>90</v>
      </c>
      <c r="G10" s="9">
        <f>VLOOKUP(F10,'Vstupné dáta'!$A$7:$D$11,4,FALSE)</f>
        <v>2461</v>
      </c>
    </row>
    <row r="11" spans="1:12" x14ac:dyDescent="0.2">
      <c r="D11" t="s">
        <v>82</v>
      </c>
      <c r="E11" s="1" t="s">
        <v>69</v>
      </c>
      <c r="F11" s="8" t="s">
        <v>91</v>
      </c>
      <c r="G11" s="9">
        <f>VLOOKUP(F11,'Vstupné dáta'!$A$7:$D$11,4,FALSE)</f>
        <v>2030</v>
      </c>
    </row>
    <row r="12" spans="1:12" ht="24" customHeight="1" x14ac:dyDescent="0.2">
      <c r="A12" s="5"/>
      <c r="B12" s="5"/>
      <c r="C12" s="5"/>
      <c r="D12" s="6"/>
      <c r="E12" s="7"/>
      <c r="F12" s="3" t="s">
        <v>104</v>
      </c>
      <c r="G12" s="12" t="s">
        <v>103</v>
      </c>
      <c r="H12" s="6"/>
    </row>
    <row r="13" spans="1:12" x14ac:dyDescent="0.2">
      <c r="A13" s="18" t="s">
        <v>116</v>
      </c>
      <c r="B13" s="13"/>
      <c r="C13" s="13"/>
      <c r="D13" s="14"/>
      <c r="E13" s="15"/>
      <c r="F13" s="16">
        <f>COUNTA(F6:F11)</f>
        <v>6</v>
      </c>
      <c r="G13" s="17">
        <f>SUM(G6:G11)</f>
        <v>17331</v>
      </c>
      <c r="H13" s="14"/>
    </row>
  </sheetData>
  <mergeCells count="1">
    <mergeCell ref="A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L10"/>
  <sheetViews>
    <sheetView workbookViewId="0">
      <selection activeCell="G28" sqref="G28"/>
    </sheetView>
  </sheetViews>
  <sheetFormatPr defaultRowHeight="12.75" x14ac:dyDescent="0.2"/>
  <cols>
    <col min="1" max="3" width="10" style="4" customWidth="1"/>
    <col min="4" max="4" width="48.140625" customWidth="1"/>
    <col min="5" max="5" width="11.5703125" style="1" customWidth="1"/>
    <col min="6" max="6" width="19.42578125" style="1" customWidth="1"/>
    <col min="7" max="7" width="18.140625" customWidth="1"/>
    <col min="8" max="8" width="36.5703125" customWidth="1"/>
  </cols>
  <sheetData>
    <row r="1" spans="1:12" ht="15" x14ac:dyDescent="0.25">
      <c r="A1" s="19" t="s">
        <v>102</v>
      </c>
      <c r="B1" s="19"/>
      <c r="C1" s="19"/>
      <c r="D1" s="19"/>
      <c r="E1" s="20"/>
      <c r="F1" s="20"/>
      <c r="G1" s="19"/>
      <c r="H1" s="19"/>
      <c r="I1" s="21"/>
      <c r="J1" s="21"/>
      <c r="K1" s="21"/>
      <c r="L1" s="21"/>
    </row>
    <row r="2" spans="1:12" ht="18" customHeight="1" thickBot="1" x14ac:dyDescent="0.25">
      <c r="A2" s="27" t="s">
        <v>136</v>
      </c>
      <c r="B2" s="27"/>
      <c r="C2" s="27"/>
      <c r="D2" s="27"/>
      <c r="E2" s="27"/>
      <c r="F2" s="27"/>
    </row>
    <row r="3" spans="1:12" ht="13.5" thickTop="1" x14ac:dyDescent="0.2">
      <c r="A3" s="11" t="s">
        <v>106</v>
      </c>
    </row>
    <row r="4" spans="1:12" x14ac:dyDescent="0.2">
      <c r="A4" s="11"/>
    </row>
    <row r="5" spans="1:12" ht="38.25" x14ac:dyDescent="0.2">
      <c r="A5" s="2" t="s">
        <v>65</v>
      </c>
      <c r="B5" s="2" t="s">
        <v>66</v>
      </c>
      <c r="C5" s="2" t="s">
        <v>67</v>
      </c>
      <c r="D5" s="2" t="s">
        <v>68</v>
      </c>
      <c r="E5" s="3" t="s">
        <v>70</v>
      </c>
      <c r="F5" s="3" t="s">
        <v>85</v>
      </c>
      <c r="G5" s="3" t="s">
        <v>105</v>
      </c>
      <c r="H5" s="2" t="s">
        <v>84</v>
      </c>
    </row>
    <row r="6" spans="1:12" x14ac:dyDescent="0.2">
      <c r="C6" s="4" t="s">
        <v>138</v>
      </c>
      <c r="E6" s="1" t="s">
        <v>69</v>
      </c>
      <c r="F6" s="8" t="s">
        <v>89</v>
      </c>
      <c r="G6" s="9">
        <f>VLOOKUP(F6,'Vstupné dáta'!$A$7:$D$11,4,FALSE)</f>
        <v>3210</v>
      </c>
    </row>
    <row r="7" spans="1:12" x14ac:dyDescent="0.2">
      <c r="D7" t="s">
        <v>137</v>
      </c>
      <c r="E7" s="1" t="s">
        <v>69</v>
      </c>
      <c r="F7" s="8" t="s">
        <v>89</v>
      </c>
      <c r="G7" s="9">
        <f>VLOOKUP(F7,'Vstupné dáta'!$A$7:$D$11,4,FALSE)</f>
        <v>3210</v>
      </c>
    </row>
    <row r="8" spans="1:12" x14ac:dyDescent="0.2">
      <c r="D8" t="s">
        <v>82</v>
      </c>
      <c r="E8" s="1" t="s">
        <v>69</v>
      </c>
      <c r="F8" s="8" t="s">
        <v>91</v>
      </c>
      <c r="G8" s="9">
        <f>VLOOKUP(F8,'Vstupné dáta'!$A$7:$D$11,4,FALSE)</f>
        <v>2030</v>
      </c>
    </row>
    <row r="9" spans="1:12" ht="24" customHeight="1" x14ac:dyDescent="0.2">
      <c r="A9" s="5"/>
      <c r="B9" s="5"/>
      <c r="C9" s="5"/>
      <c r="D9" s="6"/>
      <c r="E9" s="7"/>
      <c r="F9" s="3" t="s">
        <v>104</v>
      </c>
      <c r="G9" s="12" t="s">
        <v>103</v>
      </c>
      <c r="H9" s="6"/>
    </row>
    <row r="10" spans="1:12" x14ac:dyDescent="0.2">
      <c r="A10" s="18" t="s">
        <v>116</v>
      </c>
      <c r="B10" s="13"/>
      <c r="C10" s="13"/>
      <c r="D10" s="14"/>
      <c r="E10" s="15"/>
      <c r="F10" s="16">
        <f>COUNTA(F6:F8)</f>
        <v>3</v>
      </c>
      <c r="G10" s="17">
        <f>SUM(G6:G8)</f>
        <v>8450</v>
      </c>
      <c r="H10" s="14"/>
    </row>
  </sheetData>
  <mergeCells count="1">
    <mergeCell ref="A2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L45"/>
  <sheetViews>
    <sheetView topLeftCell="A13" workbookViewId="0">
      <selection activeCell="E50" sqref="E50"/>
    </sheetView>
  </sheetViews>
  <sheetFormatPr defaultRowHeight="12.75" x14ac:dyDescent="0.2"/>
  <cols>
    <col min="1" max="3" width="10" style="4" customWidth="1"/>
    <col min="4" max="4" width="48.140625" customWidth="1"/>
    <col min="5" max="5" width="11.5703125" style="1" customWidth="1"/>
    <col min="6" max="6" width="19.42578125" style="1" customWidth="1"/>
    <col min="7" max="7" width="18.140625" customWidth="1"/>
    <col min="8" max="8" width="36.5703125" customWidth="1"/>
  </cols>
  <sheetData>
    <row r="1" spans="1:12" ht="15" x14ac:dyDescent="0.25">
      <c r="A1" s="19" t="s">
        <v>102</v>
      </c>
      <c r="B1" s="19"/>
      <c r="C1" s="19"/>
      <c r="D1" s="19"/>
      <c r="E1" s="20"/>
      <c r="F1" s="20"/>
      <c r="G1" s="19"/>
      <c r="H1" s="19"/>
      <c r="I1" s="21"/>
      <c r="J1" s="21"/>
      <c r="K1" s="21"/>
      <c r="L1" s="21"/>
    </row>
    <row r="2" spans="1:12" ht="18" customHeight="1" thickBot="1" x14ac:dyDescent="0.25">
      <c r="A2" s="27" t="s">
        <v>139</v>
      </c>
      <c r="B2" s="27"/>
      <c r="C2" s="27"/>
      <c r="D2" s="27"/>
      <c r="E2" s="27"/>
      <c r="F2" s="27"/>
    </row>
    <row r="3" spans="1:12" ht="13.5" thickTop="1" x14ac:dyDescent="0.2">
      <c r="A3" s="11" t="s">
        <v>106</v>
      </c>
    </row>
    <row r="4" spans="1:12" x14ac:dyDescent="0.2">
      <c r="A4" s="11"/>
    </row>
    <row r="5" spans="1:12" ht="38.25" x14ac:dyDescent="0.2">
      <c r="A5" s="2" t="s">
        <v>65</v>
      </c>
      <c r="B5" s="2" t="s">
        <v>66</v>
      </c>
      <c r="C5" s="2" t="s">
        <v>67</v>
      </c>
      <c r="D5" s="2" t="s">
        <v>68</v>
      </c>
      <c r="E5" s="3" t="s">
        <v>70</v>
      </c>
      <c r="F5" s="3" t="s">
        <v>85</v>
      </c>
      <c r="G5" s="3" t="s">
        <v>105</v>
      </c>
      <c r="H5" s="2" t="s">
        <v>84</v>
      </c>
    </row>
    <row r="6" spans="1:12" ht="25.5" x14ac:dyDescent="0.2">
      <c r="B6" s="4" t="s">
        <v>140</v>
      </c>
      <c r="E6" s="1" t="s">
        <v>69</v>
      </c>
      <c r="F6" t="s">
        <v>87</v>
      </c>
      <c r="G6" s="9">
        <f>VLOOKUP(F6,'Vstupné dáta'!$A$7:$D$11,4,FALSE)</f>
        <v>4373</v>
      </c>
      <c r="H6" s="10" t="s">
        <v>142</v>
      </c>
    </row>
    <row r="7" spans="1:12" x14ac:dyDescent="0.2">
      <c r="C7" s="4" t="s">
        <v>3</v>
      </c>
      <c r="E7" s="1" t="s">
        <v>71</v>
      </c>
      <c r="F7" s="8" t="s">
        <v>89</v>
      </c>
      <c r="G7" s="9">
        <f>VLOOKUP(F7,'Vstupné dáta'!$A$7:$D$11,4,FALSE)</f>
        <v>3210</v>
      </c>
    </row>
    <row r="8" spans="1:12" x14ac:dyDescent="0.2">
      <c r="D8" t="s">
        <v>4</v>
      </c>
      <c r="E8" s="1" t="s">
        <v>71</v>
      </c>
      <c r="F8" s="8" t="s">
        <v>91</v>
      </c>
      <c r="G8" s="9">
        <f>VLOOKUP(F8,'Vstupné dáta'!$A$7:$D$11,4,FALSE)</f>
        <v>2030</v>
      </c>
    </row>
    <row r="9" spans="1:12" x14ac:dyDescent="0.2">
      <c r="D9" t="s">
        <v>6</v>
      </c>
      <c r="E9" s="1" t="s">
        <v>71</v>
      </c>
      <c r="F9" s="8" t="s">
        <v>90</v>
      </c>
      <c r="G9" s="9">
        <f>VLOOKUP(F9,'Vstupné dáta'!$A$7:$D$11,4,FALSE)</f>
        <v>2461</v>
      </c>
    </row>
    <row r="10" spans="1:12" x14ac:dyDescent="0.2">
      <c r="C10" s="4" t="s">
        <v>8</v>
      </c>
      <c r="E10" s="1" t="s">
        <v>71</v>
      </c>
      <c r="F10" s="8" t="s">
        <v>89</v>
      </c>
      <c r="G10" s="9">
        <f>VLOOKUP(F10,'Vstupné dáta'!$A$7:$D$11,4,FALSE)</f>
        <v>3210</v>
      </c>
    </row>
    <row r="11" spans="1:12" x14ac:dyDescent="0.2">
      <c r="D11" t="s">
        <v>4</v>
      </c>
      <c r="E11" s="1" t="s">
        <v>71</v>
      </c>
      <c r="F11" s="8" t="s">
        <v>91</v>
      </c>
      <c r="G11" s="9">
        <f>VLOOKUP(F11,'Vstupné dáta'!$A$7:$D$11,4,FALSE)</f>
        <v>2030</v>
      </c>
    </row>
    <row r="12" spans="1:12" x14ac:dyDescent="0.2">
      <c r="D12" t="s">
        <v>6</v>
      </c>
      <c r="E12" s="1" t="s">
        <v>71</v>
      </c>
      <c r="F12" s="8" t="s">
        <v>90</v>
      </c>
      <c r="G12" s="9">
        <f>VLOOKUP(F12,'Vstupné dáta'!$A$7:$D$11,4,FALSE)</f>
        <v>2461</v>
      </c>
    </row>
    <row r="13" spans="1:12" x14ac:dyDescent="0.2">
      <c r="C13" s="4" t="s">
        <v>9</v>
      </c>
      <c r="E13" s="1" t="s">
        <v>71</v>
      </c>
      <c r="F13" s="8" t="s">
        <v>89</v>
      </c>
      <c r="G13" s="9">
        <f>VLOOKUP(F13,'Vstupné dáta'!$A$7:$D$11,4,FALSE)</f>
        <v>3210</v>
      </c>
    </row>
    <row r="14" spans="1:12" x14ac:dyDescent="0.2">
      <c r="D14" t="s">
        <v>4</v>
      </c>
      <c r="E14" s="1" t="s">
        <v>71</v>
      </c>
      <c r="F14" s="8" t="s">
        <v>91</v>
      </c>
      <c r="G14" s="9">
        <f>VLOOKUP(F14,'Vstupné dáta'!$A$7:$D$11,4,FALSE)</f>
        <v>2030</v>
      </c>
    </row>
    <row r="15" spans="1:12" x14ac:dyDescent="0.2">
      <c r="D15" t="s">
        <v>6</v>
      </c>
      <c r="E15" s="1" t="s">
        <v>71</v>
      </c>
      <c r="F15" s="8" t="s">
        <v>90</v>
      </c>
      <c r="G15" s="9">
        <f>VLOOKUP(F15,'Vstupné dáta'!$A$7:$D$11,4,FALSE)</f>
        <v>2461</v>
      </c>
    </row>
    <row r="16" spans="1:12" x14ac:dyDescent="0.2">
      <c r="C16" s="4" t="s">
        <v>10</v>
      </c>
      <c r="E16" s="1" t="s">
        <v>71</v>
      </c>
      <c r="F16" s="8" t="s">
        <v>89</v>
      </c>
      <c r="G16" s="9">
        <f>VLOOKUP(F16,'Vstupné dáta'!$A$7:$D$11,4,FALSE)</f>
        <v>3210</v>
      </c>
    </row>
    <row r="17" spans="1:8" x14ac:dyDescent="0.2">
      <c r="D17" t="s">
        <v>4</v>
      </c>
      <c r="E17" s="1" t="s">
        <v>71</v>
      </c>
      <c r="F17" s="8" t="s">
        <v>91</v>
      </c>
      <c r="G17" s="9">
        <f>VLOOKUP(F17,'Vstupné dáta'!$A$7:$D$11,4,FALSE)</f>
        <v>2030</v>
      </c>
    </row>
    <row r="18" spans="1:8" x14ac:dyDescent="0.2">
      <c r="D18" t="s">
        <v>6</v>
      </c>
      <c r="E18" s="1" t="s">
        <v>71</v>
      </c>
      <c r="F18" s="8" t="s">
        <v>90</v>
      </c>
      <c r="G18" s="9">
        <f>VLOOKUP(F18,'Vstupné dáta'!$A$7:$D$11,4,FALSE)</f>
        <v>2461</v>
      </c>
    </row>
    <row r="19" spans="1:8" x14ac:dyDescent="0.2">
      <c r="C19" s="4" t="s">
        <v>143</v>
      </c>
      <c r="E19" s="1" t="s">
        <v>69</v>
      </c>
      <c r="F19" s="8" t="s">
        <v>89</v>
      </c>
      <c r="G19" s="9">
        <f>VLOOKUP(F19,'Vstupné dáta'!$A$7:$D$11,4,FALSE)</f>
        <v>3210</v>
      </c>
    </row>
    <row r="20" spans="1:8" x14ac:dyDescent="0.2">
      <c r="D20" t="s">
        <v>144</v>
      </c>
      <c r="E20" s="1" t="s">
        <v>69</v>
      </c>
      <c r="F20" s="8" t="s">
        <v>91</v>
      </c>
      <c r="G20" s="9">
        <f>VLOOKUP(F20,'Vstupné dáta'!$A$7:$D$11,4,FALSE)</f>
        <v>2030</v>
      </c>
    </row>
    <row r="21" spans="1:8" x14ac:dyDescent="0.2">
      <c r="D21" t="s">
        <v>145</v>
      </c>
      <c r="E21" s="1" t="s">
        <v>69</v>
      </c>
      <c r="F21" s="8" t="s">
        <v>90</v>
      </c>
      <c r="G21" s="9">
        <f>VLOOKUP(F21,'Vstupné dáta'!$A$7:$D$11,4,FALSE)</f>
        <v>2461</v>
      </c>
    </row>
    <row r="22" spans="1:8" ht="25.5" x14ac:dyDescent="0.2">
      <c r="B22" s="4" t="s">
        <v>146</v>
      </c>
      <c r="E22" s="1" t="s">
        <v>69</v>
      </c>
      <c r="F22" t="s">
        <v>87</v>
      </c>
      <c r="G22" s="9">
        <f>VLOOKUP(F22,'Vstupné dáta'!$A$7:$D$11,4,FALSE)</f>
        <v>4373</v>
      </c>
      <c r="H22" s="10" t="s">
        <v>147</v>
      </c>
    </row>
    <row r="23" spans="1:8" x14ac:dyDescent="0.2">
      <c r="C23" s="4" t="s">
        <v>62</v>
      </c>
      <c r="E23" s="1" t="s">
        <v>69</v>
      </c>
      <c r="F23" s="8" t="s">
        <v>89</v>
      </c>
      <c r="G23" s="9">
        <f>VLOOKUP(F23,'Vstupné dáta'!$A$7:$D$11,4,FALSE)</f>
        <v>3210</v>
      </c>
    </row>
    <row r="24" spans="1:8" x14ac:dyDescent="0.2">
      <c r="D24" t="s">
        <v>63</v>
      </c>
      <c r="E24" s="1" t="s">
        <v>69</v>
      </c>
      <c r="F24" s="8" t="s">
        <v>91</v>
      </c>
      <c r="G24" s="9">
        <f>VLOOKUP(F24,'Vstupné dáta'!$A$7:$D$11,4,FALSE)</f>
        <v>2030</v>
      </c>
    </row>
    <row r="25" spans="1:8" x14ac:dyDescent="0.2">
      <c r="D25" t="s">
        <v>141</v>
      </c>
      <c r="E25" s="1" t="s">
        <v>69</v>
      </c>
      <c r="F25" s="8" t="s">
        <v>91</v>
      </c>
      <c r="G25" s="9">
        <f>VLOOKUP(F25,'Vstupné dáta'!$A$7:$D$11,4,FALSE)</f>
        <v>2030</v>
      </c>
    </row>
    <row r="26" spans="1:8" x14ac:dyDescent="0.2">
      <c r="C26" s="4" t="s">
        <v>148</v>
      </c>
      <c r="E26" s="1" t="s">
        <v>69</v>
      </c>
      <c r="F26" s="8" t="s">
        <v>89</v>
      </c>
      <c r="G26" s="9">
        <f>VLOOKUP(F26,'Vstupné dáta'!$A$7:$D$11,4,FALSE)</f>
        <v>3210</v>
      </c>
    </row>
    <row r="27" spans="1:8" x14ac:dyDescent="0.2">
      <c r="D27" t="s">
        <v>155</v>
      </c>
      <c r="E27" s="1" t="s">
        <v>72</v>
      </c>
      <c r="F27" s="8" t="s">
        <v>91</v>
      </c>
      <c r="G27" s="9">
        <f>VLOOKUP(F27,'Vstupné dáta'!$A$7:$D$11,4,FALSE)</f>
        <v>2030</v>
      </c>
    </row>
    <row r="28" spans="1:8" x14ac:dyDescent="0.2">
      <c r="D28" t="s">
        <v>156</v>
      </c>
      <c r="E28" s="1" t="s">
        <v>72</v>
      </c>
      <c r="F28" s="8" t="s">
        <v>91</v>
      </c>
      <c r="G28" s="9">
        <f>VLOOKUP(F28,'Vstupné dáta'!$A$7:$D$11,4,FALSE)</f>
        <v>2030</v>
      </c>
    </row>
    <row r="29" spans="1:8" x14ac:dyDescent="0.2">
      <c r="D29" t="s">
        <v>149</v>
      </c>
      <c r="E29" s="1" t="s">
        <v>69</v>
      </c>
      <c r="F29" s="8" t="s">
        <v>91</v>
      </c>
      <c r="G29" s="9">
        <f>VLOOKUP(F29,'Vstupné dáta'!$A$7:$D$11,4,FALSE)</f>
        <v>2030</v>
      </c>
    </row>
    <row r="30" spans="1:8" x14ac:dyDescent="0.2">
      <c r="A30" s="5"/>
      <c r="B30" s="5"/>
      <c r="C30" s="5"/>
      <c r="D30" s="6"/>
      <c r="E30" s="7"/>
      <c r="F30" s="3" t="s">
        <v>104</v>
      </c>
      <c r="G30" s="12" t="s">
        <v>103</v>
      </c>
      <c r="H30" s="6"/>
    </row>
    <row r="31" spans="1:8" x14ac:dyDescent="0.2">
      <c r="A31" s="18" t="s">
        <v>116</v>
      </c>
      <c r="B31" s="13"/>
      <c r="C31" s="13"/>
      <c r="D31" s="14"/>
      <c r="E31" s="15"/>
      <c r="F31" s="16">
        <f>COUNTA(F6:F29)</f>
        <v>24</v>
      </c>
      <c r="G31" s="17">
        <f>SUM(G6:G29)</f>
        <v>63821</v>
      </c>
      <c r="H31" s="14"/>
    </row>
    <row r="32" spans="1:8" x14ac:dyDescent="0.2">
      <c r="F32" s="8"/>
      <c r="G32" s="9"/>
    </row>
    <row r="33" spans="1:8" x14ac:dyDescent="0.2">
      <c r="A33" s="4" t="s">
        <v>157</v>
      </c>
      <c r="F33" s="8"/>
      <c r="G33" s="9"/>
    </row>
    <row r="34" spans="1:8" ht="38.25" x14ac:dyDescent="0.2">
      <c r="A34" s="2" t="s">
        <v>65</v>
      </c>
      <c r="B34" s="2" t="s">
        <v>66</v>
      </c>
      <c r="C34" s="2" t="s">
        <v>67</v>
      </c>
      <c r="D34" s="2" t="s">
        <v>68</v>
      </c>
      <c r="E34" s="3" t="s">
        <v>70</v>
      </c>
      <c r="F34" s="3" t="s">
        <v>85</v>
      </c>
      <c r="G34" s="3" t="s">
        <v>105</v>
      </c>
      <c r="H34" s="2" t="s">
        <v>84</v>
      </c>
    </row>
    <row r="35" spans="1:8" x14ac:dyDescent="0.2">
      <c r="C35" s="4" t="s">
        <v>150</v>
      </c>
      <c r="E35" s="1" t="s">
        <v>69</v>
      </c>
      <c r="F35" s="8" t="s">
        <v>89</v>
      </c>
      <c r="G35" s="9">
        <f>VLOOKUP(F35,'Vstupné dáta'!$A$7:$D$11,4,FALSE)</f>
        <v>3210</v>
      </c>
    </row>
    <row r="36" spans="1:8" x14ac:dyDescent="0.2">
      <c r="D36" t="s">
        <v>151</v>
      </c>
      <c r="E36" s="1" t="s">
        <v>72</v>
      </c>
      <c r="F36" s="8" t="s">
        <v>91</v>
      </c>
      <c r="G36" s="9">
        <f>VLOOKUP(F36,'Vstupné dáta'!$A$7:$D$11,4,FALSE)</f>
        <v>2030</v>
      </c>
    </row>
    <row r="37" spans="1:8" x14ac:dyDescent="0.2">
      <c r="D37" t="s">
        <v>151</v>
      </c>
      <c r="E37" s="1" t="s">
        <v>72</v>
      </c>
      <c r="F37" s="8" t="s">
        <v>91</v>
      </c>
      <c r="G37" s="9">
        <f>VLOOKUP(F37,'Vstupné dáta'!$A$7:$D$11,4,FALSE)</f>
        <v>2030</v>
      </c>
    </row>
    <row r="38" spans="1:8" x14ac:dyDescent="0.2">
      <c r="D38" t="s">
        <v>152</v>
      </c>
      <c r="E38" s="1" t="s">
        <v>72</v>
      </c>
      <c r="F38" s="8" t="s">
        <v>91</v>
      </c>
      <c r="G38" s="9">
        <f>VLOOKUP(F38,'Vstupné dáta'!$A$7:$D$11,4,FALSE)</f>
        <v>2030</v>
      </c>
    </row>
    <row r="39" spans="1:8" x14ac:dyDescent="0.2">
      <c r="D39" t="s">
        <v>152</v>
      </c>
      <c r="E39" s="1" t="s">
        <v>72</v>
      </c>
      <c r="F39" s="8" t="s">
        <v>91</v>
      </c>
      <c r="G39" s="9">
        <f>VLOOKUP(F39,'Vstupné dáta'!$A$7:$D$11,4,FALSE)</f>
        <v>2030</v>
      </c>
    </row>
    <row r="40" spans="1:8" x14ac:dyDescent="0.2">
      <c r="D40" t="s">
        <v>153</v>
      </c>
      <c r="E40" s="1" t="s">
        <v>72</v>
      </c>
      <c r="F40" s="8" t="s">
        <v>91</v>
      </c>
      <c r="G40" s="9">
        <f>VLOOKUP(F40,'Vstupné dáta'!$A$7:$D$11,4,FALSE)</f>
        <v>2030</v>
      </c>
    </row>
    <row r="41" spans="1:8" x14ac:dyDescent="0.2">
      <c r="D41" t="s">
        <v>153</v>
      </c>
      <c r="E41" s="1" t="s">
        <v>72</v>
      </c>
      <c r="F41" s="8" t="s">
        <v>91</v>
      </c>
      <c r="G41" s="9">
        <f>VLOOKUP(F41,'Vstupné dáta'!$A$7:$D$11,4,FALSE)</f>
        <v>2030</v>
      </c>
    </row>
    <row r="42" spans="1:8" x14ac:dyDescent="0.2">
      <c r="D42" t="s">
        <v>154</v>
      </c>
      <c r="E42" s="1" t="s">
        <v>72</v>
      </c>
      <c r="F42" s="8" t="s">
        <v>91</v>
      </c>
      <c r="G42" s="9">
        <f>VLOOKUP(F42,'Vstupné dáta'!$A$7:$D$11,4,FALSE)</f>
        <v>2030</v>
      </c>
    </row>
    <row r="43" spans="1:8" x14ac:dyDescent="0.2">
      <c r="D43" t="s">
        <v>154</v>
      </c>
      <c r="E43" s="1" t="s">
        <v>72</v>
      </c>
      <c r="F43" s="8" t="s">
        <v>91</v>
      </c>
      <c r="G43" s="9">
        <f>VLOOKUP(F43,'Vstupné dáta'!$A$7:$D$11,4,FALSE)</f>
        <v>2030</v>
      </c>
    </row>
    <row r="44" spans="1:8" x14ac:dyDescent="0.2">
      <c r="A44" s="5"/>
      <c r="B44" s="5"/>
      <c r="C44" s="5"/>
      <c r="D44" s="6"/>
      <c r="E44" s="7"/>
      <c r="F44" s="3" t="s">
        <v>104</v>
      </c>
      <c r="G44" s="12" t="s">
        <v>103</v>
      </c>
      <c r="H44" s="6"/>
    </row>
    <row r="45" spans="1:8" x14ac:dyDescent="0.2">
      <c r="A45" s="18" t="s">
        <v>116</v>
      </c>
      <c r="B45" s="13"/>
      <c r="C45" s="13"/>
      <c r="D45" s="14"/>
      <c r="E45" s="15"/>
      <c r="F45" s="16">
        <f>COUNTA(F35:F43)</f>
        <v>9</v>
      </c>
      <c r="G45" s="17">
        <f>SUM(G35:G43)</f>
        <v>19450</v>
      </c>
      <c r="H45" s="14"/>
    </row>
  </sheetData>
  <mergeCells count="1">
    <mergeCell ref="A2:F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L10"/>
  <sheetViews>
    <sheetView workbookViewId="0">
      <selection activeCell="H35" sqref="H35"/>
    </sheetView>
  </sheetViews>
  <sheetFormatPr defaultRowHeight="12.75" x14ac:dyDescent="0.2"/>
  <cols>
    <col min="1" max="3" width="10" style="4" customWidth="1"/>
    <col min="4" max="4" width="48.140625" customWidth="1"/>
    <col min="5" max="5" width="11.5703125" style="1" customWidth="1"/>
    <col min="6" max="6" width="19.42578125" style="1" customWidth="1"/>
    <col min="7" max="7" width="18.140625" customWidth="1"/>
    <col min="8" max="8" width="36.5703125" customWidth="1"/>
  </cols>
  <sheetData>
    <row r="1" spans="1:12" ht="15" x14ac:dyDescent="0.25">
      <c r="A1" s="19" t="s">
        <v>102</v>
      </c>
      <c r="B1" s="19"/>
      <c r="C1" s="19"/>
      <c r="D1" s="19"/>
      <c r="E1" s="20"/>
      <c r="F1" s="20"/>
      <c r="G1" s="19"/>
      <c r="H1" s="19"/>
      <c r="I1" s="21"/>
      <c r="J1" s="21"/>
      <c r="K1" s="21"/>
      <c r="L1" s="21"/>
    </row>
    <row r="2" spans="1:12" ht="18" customHeight="1" thickBot="1" x14ac:dyDescent="0.25">
      <c r="A2" s="27" t="s">
        <v>158</v>
      </c>
      <c r="B2" s="27"/>
      <c r="C2" s="27"/>
      <c r="D2" s="27"/>
      <c r="E2" s="27"/>
      <c r="F2" s="27"/>
    </row>
    <row r="3" spans="1:12" ht="13.5" thickTop="1" x14ac:dyDescent="0.2">
      <c r="A3" s="11" t="s">
        <v>106</v>
      </c>
    </row>
    <row r="4" spans="1:12" x14ac:dyDescent="0.2">
      <c r="A4" s="11"/>
    </row>
    <row r="5" spans="1:12" ht="38.25" x14ac:dyDescent="0.2">
      <c r="A5" s="2" t="s">
        <v>65</v>
      </c>
      <c r="B5" s="2" t="s">
        <v>66</v>
      </c>
      <c r="C5" s="2" t="s">
        <v>67</v>
      </c>
      <c r="D5" s="2" t="s">
        <v>68</v>
      </c>
      <c r="E5" s="3" t="s">
        <v>70</v>
      </c>
      <c r="F5" s="3" t="s">
        <v>85</v>
      </c>
      <c r="G5" s="3" t="s">
        <v>105</v>
      </c>
      <c r="H5" s="2" t="s">
        <v>84</v>
      </c>
    </row>
    <row r="6" spans="1:12" x14ac:dyDescent="0.2">
      <c r="C6" s="4" t="s">
        <v>138</v>
      </c>
      <c r="E6" s="1" t="s">
        <v>69</v>
      </c>
      <c r="F6" s="8" t="s">
        <v>89</v>
      </c>
      <c r="G6" s="9">
        <f>VLOOKUP(F6,'Vstupné dáta'!$A$7:$D$11,4,FALSE)</f>
        <v>3210</v>
      </c>
    </row>
    <row r="7" spans="1:12" x14ac:dyDescent="0.2">
      <c r="D7" t="s">
        <v>137</v>
      </c>
      <c r="E7" s="1" t="s">
        <v>69</v>
      </c>
      <c r="F7" s="8" t="s">
        <v>89</v>
      </c>
      <c r="G7" s="9">
        <f>VLOOKUP(F7,'Vstupné dáta'!$A$7:$D$11,4,FALSE)</f>
        <v>3210</v>
      </c>
    </row>
    <row r="8" spans="1:12" x14ac:dyDescent="0.2">
      <c r="D8" t="s">
        <v>82</v>
      </c>
      <c r="E8" s="1" t="s">
        <v>69</v>
      </c>
      <c r="F8" s="8" t="s">
        <v>91</v>
      </c>
      <c r="G8" s="9">
        <f>VLOOKUP(F8,'Vstupné dáta'!$A$7:$D$11,4,FALSE)</f>
        <v>2030</v>
      </c>
    </row>
    <row r="9" spans="1:12" ht="24" customHeight="1" x14ac:dyDescent="0.2">
      <c r="A9" s="5"/>
      <c r="B9" s="5"/>
      <c r="C9" s="5"/>
      <c r="D9" s="6"/>
      <c r="E9" s="7"/>
      <c r="F9" s="3" t="s">
        <v>104</v>
      </c>
      <c r="G9" s="12" t="s">
        <v>103</v>
      </c>
      <c r="H9" s="6"/>
    </row>
    <row r="10" spans="1:12" x14ac:dyDescent="0.2">
      <c r="A10" s="18" t="s">
        <v>116</v>
      </c>
      <c r="B10" s="13"/>
      <c r="C10" s="13"/>
      <c r="D10" s="14"/>
      <c r="E10" s="15"/>
      <c r="F10" s="16">
        <f>COUNTA(F6:F8)</f>
        <v>3</v>
      </c>
      <c r="G10" s="17">
        <f>SUM(G6:G8)</f>
        <v>8450</v>
      </c>
      <c r="H10" s="14"/>
    </row>
  </sheetData>
  <mergeCells count="1">
    <mergeCell ref="A2:F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15"/>
  <sheetViews>
    <sheetView workbookViewId="0">
      <selection activeCell="F35" sqref="F35"/>
    </sheetView>
  </sheetViews>
  <sheetFormatPr defaultRowHeight="12.75" x14ac:dyDescent="0.2"/>
  <cols>
    <col min="1" max="3" width="10" style="4" customWidth="1"/>
    <col min="4" max="4" width="48.140625" customWidth="1"/>
    <col min="5" max="5" width="11.5703125" style="1" customWidth="1"/>
    <col min="6" max="6" width="19.42578125" style="1" customWidth="1"/>
    <col min="7" max="7" width="18.140625" customWidth="1"/>
    <col min="8" max="8" width="36.5703125" customWidth="1"/>
  </cols>
  <sheetData>
    <row r="1" spans="1:12" ht="15" x14ac:dyDescent="0.25">
      <c r="A1" s="19" t="s">
        <v>102</v>
      </c>
      <c r="B1" s="19"/>
      <c r="C1" s="19"/>
      <c r="D1" s="19"/>
      <c r="E1" s="20"/>
      <c r="F1" s="20"/>
      <c r="G1" s="19"/>
      <c r="H1" s="19"/>
      <c r="I1" s="21"/>
      <c r="J1" s="21"/>
      <c r="K1" s="21"/>
      <c r="L1" s="21"/>
    </row>
    <row r="2" spans="1:12" ht="18" customHeight="1" thickBot="1" x14ac:dyDescent="0.25">
      <c r="A2" s="27" t="s">
        <v>108</v>
      </c>
      <c r="B2" s="27"/>
      <c r="C2" s="27"/>
      <c r="D2" s="27"/>
      <c r="E2" s="27"/>
      <c r="F2" s="27"/>
    </row>
    <row r="3" spans="1:12" ht="13.5" thickTop="1" x14ac:dyDescent="0.2">
      <c r="A3" s="11" t="s">
        <v>106</v>
      </c>
    </row>
    <row r="4" spans="1:12" x14ac:dyDescent="0.2">
      <c r="A4" s="11"/>
    </row>
    <row r="5" spans="1:12" ht="38.25" x14ac:dyDescent="0.2">
      <c r="A5" s="2" t="s">
        <v>65</v>
      </c>
      <c r="B5" s="2" t="s">
        <v>66</v>
      </c>
      <c r="C5" s="2" t="s">
        <v>67</v>
      </c>
      <c r="D5" s="2" t="s">
        <v>68</v>
      </c>
      <c r="E5" s="3" t="s">
        <v>70</v>
      </c>
      <c r="F5" s="3" t="s">
        <v>85</v>
      </c>
      <c r="G5" s="3" t="s">
        <v>105</v>
      </c>
      <c r="H5" s="2" t="s">
        <v>84</v>
      </c>
    </row>
    <row r="6" spans="1:12" x14ac:dyDescent="0.2">
      <c r="C6" s="4" t="s">
        <v>114</v>
      </c>
      <c r="E6" s="1" t="s">
        <v>69</v>
      </c>
      <c r="F6" s="8" t="s">
        <v>89</v>
      </c>
      <c r="G6" s="9">
        <f>VLOOKUP('Agenda SVM (alt.1)'!F6,'Vstupné dáta'!$A$7:$D$11,4,FALSE)</f>
        <v>3210</v>
      </c>
    </row>
    <row r="7" spans="1:12" x14ac:dyDescent="0.2">
      <c r="D7" t="s">
        <v>109</v>
      </c>
      <c r="E7" s="1" t="s">
        <v>69</v>
      </c>
      <c r="F7" s="8" t="s">
        <v>89</v>
      </c>
      <c r="G7" s="9">
        <f>VLOOKUP('Agenda SVM (alt.1)'!F7,'Vstupné dáta'!$A$7:$D$11,4,FALSE)</f>
        <v>3210</v>
      </c>
    </row>
    <row r="8" spans="1:12" x14ac:dyDescent="0.2">
      <c r="D8" t="s">
        <v>110</v>
      </c>
      <c r="E8" s="1" t="s">
        <v>69</v>
      </c>
      <c r="F8" s="8" t="s">
        <v>89</v>
      </c>
      <c r="G8" s="9">
        <f>VLOOKUP('Agenda SVM (alt.1)'!F8,'Vstupné dáta'!$A$7:$D$11,4,FALSE)</f>
        <v>3210</v>
      </c>
    </row>
    <row r="9" spans="1:12" x14ac:dyDescent="0.2">
      <c r="D9" t="s">
        <v>111</v>
      </c>
      <c r="E9" s="1" t="s">
        <v>69</v>
      </c>
      <c r="F9" s="8" t="s">
        <v>89</v>
      </c>
      <c r="G9" s="9">
        <f>VLOOKUP('Agenda SVM (alt.1)'!F9,'Vstupné dáta'!$A$7:$D$11,4,FALSE)</f>
        <v>3210</v>
      </c>
    </row>
    <row r="10" spans="1:12" x14ac:dyDescent="0.2">
      <c r="D10" t="s">
        <v>112</v>
      </c>
      <c r="E10" s="1" t="s">
        <v>69</v>
      </c>
      <c r="F10" s="8" t="s">
        <v>89</v>
      </c>
      <c r="G10" s="9">
        <f>VLOOKUP('Agenda SVM (alt.1)'!F10,'Vstupné dáta'!$A$7:$D$11,4,FALSE)</f>
        <v>3210</v>
      </c>
    </row>
    <row r="11" spans="1:12" x14ac:dyDescent="0.2">
      <c r="D11" t="s">
        <v>113</v>
      </c>
      <c r="E11" s="1" t="s">
        <v>69</v>
      </c>
      <c r="F11" s="8" t="s">
        <v>90</v>
      </c>
      <c r="G11" s="9">
        <f>VLOOKUP('Agenda SVM (alt.1)'!F11,'Vstupné dáta'!$A$7:$D$11,4,FALSE)</f>
        <v>2461</v>
      </c>
    </row>
    <row r="12" spans="1:12" x14ac:dyDescent="0.2">
      <c r="D12" t="s">
        <v>115</v>
      </c>
      <c r="E12" s="1" t="s">
        <v>69</v>
      </c>
      <c r="F12" s="8" t="s">
        <v>90</v>
      </c>
      <c r="G12" s="9">
        <f>VLOOKUP('Agenda SVM (alt.1)'!F12,'Vstupné dáta'!$A$7:$D$11,4,FALSE)</f>
        <v>2461</v>
      </c>
    </row>
    <row r="13" spans="1:12" x14ac:dyDescent="0.2">
      <c r="D13" t="s">
        <v>82</v>
      </c>
      <c r="E13" s="1" t="s">
        <v>69</v>
      </c>
      <c r="F13" s="8" t="s">
        <v>91</v>
      </c>
      <c r="G13" s="9">
        <f>VLOOKUP('Agenda SVM (alt.1)'!F13,'Vstupné dáta'!$A$7:$D$11,4,FALSE)</f>
        <v>2030</v>
      </c>
    </row>
    <row r="14" spans="1:12" ht="24" customHeight="1" x14ac:dyDescent="0.2">
      <c r="A14" s="5"/>
      <c r="B14" s="5"/>
      <c r="C14" s="5"/>
      <c r="D14" s="6"/>
      <c r="E14" s="7"/>
      <c r="F14" s="3" t="s">
        <v>104</v>
      </c>
      <c r="G14" s="12" t="s">
        <v>103</v>
      </c>
      <c r="H14" s="6"/>
    </row>
    <row r="15" spans="1:12" x14ac:dyDescent="0.2">
      <c r="A15" s="18" t="s">
        <v>116</v>
      </c>
      <c r="B15" s="13"/>
      <c r="C15" s="13"/>
      <c r="D15" s="14"/>
      <c r="E15" s="15"/>
      <c r="F15" s="16">
        <f>COUNTA(F6:F13)</f>
        <v>8</v>
      </c>
      <c r="G15" s="17">
        <f>SUM(G6:G13)</f>
        <v>23002</v>
      </c>
      <c r="H15" s="14"/>
    </row>
  </sheetData>
  <mergeCells count="1">
    <mergeCell ref="A2:F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L100"/>
  <sheetViews>
    <sheetView workbookViewId="0">
      <pane ySplit="5" topLeftCell="A60" activePane="bottomLeft" state="frozen"/>
      <selection pane="bottomLeft" activeCell="A75" sqref="A75:XFD77"/>
    </sheetView>
  </sheetViews>
  <sheetFormatPr defaultRowHeight="12.75" x14ac:dyDescent="0.2"/>
  <cols>
    <col min="1" max="3" width="10" style="4" customWidth="1"/>
    <col min="4" max="4" width="48.140625" customWidth="1"/>
    <col min="5" max="5" width="11.5703125" style="1" customWidth="1"/>
    <col min="6" max="6" width="19.42578125" style="1" customWidth="1"/>
    <col min="7" max="7" width="18.140625" customWidth="1"/>
    <col min="8" max="8" width="36.5703125" customWidth="1"/>
  </cols>
  <sheetData>
    <row r="1" spans="1:12" ht="15" x14ac:dyDescent="0.25">
      <c r="A1" s="19" t="s">
        <v>102</v>
      </c>
      <c r="B1" s="19"/>
      <c r="C1" s="19"/>
      <c r="D1" s="19"/>
      <c r="E1" s="20"/>
      <c r="F1" s="20"/>
      <c r="G1" s="19"/>
      <c r="H1" s="19"/>
      <c r="I1" s="21"/>
      <c r="J1" s="21"/>
      <c r="K1" s="21"/>
      <c r="L1" s="21"/>
    </row>
    <row r="2" spans="1:12" ht="18" thickBot="1" x14ac:dyDescent="0.25">
      <c r="A2" s="27" t="s">
        <v>107</v>
      </c>
      <c r="B2" s="27"/>
      <c r="C2" s="27"/>
      <c r="D2" s="27"/>
      <c r="E2" s="27"/>
      <c r="F2" s="27"/>
    </row>
    <row r="3" spans="1:12" ht="13.5" thickTop="1" x14ac:dyDescent="0.2">
      <c r="A3" s="11" t="s">
        <v>106</v>
      </c>
    </row>
    <row r="4" spans="1:12" x14ac:dyDescent="0.2">
      <c r="A4" s="11"/>
    </row>
    <row r="5" spans="1:12" ht="38.25" x14ac:dyDescent="0.2">
      <c r="A5" s="2" t="s">
        <v>65</v>
      </c>
      <c r="B5" s="2" t="s">
        <v>66</v>
      </c>
      <c r="C5" s="2" t="s">
        <v>67</v>
      </c>
      <c r="D5" s="2" t="s">
        <v>68</v>
      </c>
      <c r="E5" s="3" t="s">
        <v>70</v>
      </c>
      <c r="F5" s="3" t="s">
        <v>85</v>
      </c>
      <c r="G5" s="3" t="s">
        <v>105</v>
      </c>
      <c r="H5" s="2" t="s">
        <v>84</v>
      </c>
    </row>
    <row r="6" spans="1:12" x14ac:dyDescent="0.2">
      <c r="A6" s="4" t="s">
        <v>0</v>
      </c>
      <c r="E6" s="1" t="s">
        <v>69</v>
      </c>
      <c r="F6" t="s">
        <v>86</v>
      </c>
      <c r="G6" s="9">
        <f>VLOOKUP(F6,'Vstupné dáta'!$A$7:$D$11,4,FALSE)</f>
        <v>6163</v>
      </c>
    </row>
    <row r="7" spans="1:12" ht="69" customHeight="1" x14ac:dyDescent="0.2">
      <c r="B7" s="4" t="s">
        <v>88</v>
      </c>
      <c r="E7" s="1" t="s">
        <v>69</v>
      </c>
      <c r="F7" t="s">
        <v>87</v>
      </c>
      <c r="G7" s="9">
        <f>VLOOKUP(F7,'Vstupné dáta'!$A$7:$D$11,4,FALSE)</f>
        <v>4373</v>
      </c>
      <c r="H7" s="10" t="s">
        <v>92</v>
      </c>
    </row>
    <row r="8" spans="1:12" x14ac:dyDescent="0.2">
      <c r="C8" s="4" t="s">
        <v>3</v>
      </c>
      <c r="E8" s="1" t="s">
        <v>71</v>
      </c>
      <c r="F8" s="8" t="s">
        <v>89</v>
      </c>
      <c r="G8" s="9">
        <f>VLOOKUP(F8,'Vstupné dáta'!$A$7:$D$11,4,FALSE)</f>
        <v>3210</v>
      </c>
    </row>
    <row r="9" spans="1:12" x14ac:dyDescent="0.2">
      <c r="D9" t="s">
        <v>4</v>
      </c>
      <c r="E9" s="1" t="s">
        <v>71</v>
      </c>
      <c r="F9" s="8" t="s">
        <v>91</v>
      </c>
      <c r="G9" s="9">
        <f>VLOOKUP(F9,'Vstupné dáta'!$A$7:$D$11,4,FALSE)</f>
        <v>2030</v>
      </c>
    </row>
    <row r="10" spans="1:12" x14ac:dyDescent="0.2">
      <c r="D10" t="s">
        <v>5</v>
      </c>
      <c r="E10" s="1" t="s">
        <v>71</v>
      </c>
      <c r="F10" s="8" t="s">
        <v>91</v>
      </c>
      <c r="G10" s="9">
        <f>VLOOKUP(F10,'Vstupné dáta'!$A$7:$D$11,4,FALSE)</f>
        <v>2030</v>
      </c>
    </row>
    <row r="11" spans="1:12" x14ac:dyDescent="0.2">
      <c r="D11" t="s">
        <v>6</v>
      </c>
      <c r="E11" s="1" t="s">
        <v>71</v>
      </c>
      <c r="F11" s="8" t="s">
        <v>90</v>
      </c>
      <c r="G11" s="9">
        <f>VLOOKUP(F11,'Vstupné dáta'!$A$7:$D$11,4,FALSE)</f>
        <v>2461</v>
      </c>
    </row>
    <row r="12" spans="1:12" x14ac:dyDescent="0.2">
      <c r="D12" t="s">
        <v>7</v>
      </c>
      <c r="E12" s="1" t="s">
        <v>71</v>
      </c>
      <c r="F12" s="8" t="s">
        <v>91</v>
      </c>
      <c r="G12" s="9">
        <f>VLOOKUP(F12,'Vstupné dáta'!$A$7:$D$11,4,FALSE)</f>
        <v>2030</v>
      </c>
    </row>
    <row r="13" spans="1:12" x14ac:dyDescent="0.2">
      <c r="C13" s="4" t="s">
        <v>8</v>
      </c>
      <c r="E13" s="1" t="s">
        <v>71</v>
      </c>
      <c r="F13" s="8" t="s">
        <v>89</v>
      </c>
      <c r="G13" s="9">
        <f>VLOOKUP(F13,'Vstupné dáta'!$A$7:$D$11,4,FALSE)</f>
        <v>3210</v>
      </c>
    </row>
    <row r="14" spans="1:12" x14ac:dyDescent="0.2">
      <c r="D14" t="s">
        <v>4</v>
      </c>
      <c r="E14" s="1" t="s">
        <v>71</v>
      </c>
      <c r="F14" s="8" t="s">
        <v>91</v>
      </c>
      <c r="G14" s="9">
        <f>VLOOKUP(F14,'Vstupné dáta'!$A$7:$D$11,4,FALSE)</f>
        <v>2030</v>
      </c>
    </row>
    <row r="15" spans="1:12" x14ac:dyDescent="0.2">
      <c r="D15" t="s">
        <v>5</v>
      </c>
      <c r="E15" s="1" t="s">
        <v>71</v>
      </c>
      <c r="F15" s="8" t="s">
        <v>91</v>
      </c>
      <c r="G15" s="9">
        <f>VLOOKUP(F15,'Vstupné dáta'!$A$7:$D$11,4,FALSE)</f>
        <v>2030</v>
      </c>
    </row>
    <row r="16" spans="1:12" x14ac:dyDescent="0.2">
      <c r="D16" t="s">
        <v>6</v>
      </c>
      <c r="E16" s="1" t="s">
        <v>71</v>
      </c>
      <c r="F16" s="8" t="s">
        <v>90</v>
      </c>
      <c r="G16" s="9">
        <f>VLOOKUP(F16,'Vstupné dáta'!$A$7:$D$11,4,FALSE)</f>
        <v>2461</v>
      </c>
    </row>
    <row r="17" spans="3:7" x14ac:dyDescent="0.2">
      <c r="D17" t="s">
        <v>7</v>
      </c>
      <c r="E17" s="1" t="s">
        <v>71</v>
      </c>
      <c r="F17" s="8" t="s">
        <v>91</v>
      </c>
      <c r="G17" s="9">
        <f>VLOOKUP(F17,'Vstupné dáta'!$A$7:$D$11,4,FALSE)</f>
        <v>2030</v>
      </c>
    </row>
    <row r="18" spans="3:7" x14ac:dyDescent="0.2">
      <c r="C18" s="4" t="s">
        <v>9</v>
      </c>
      <c r="E18" s="1" t="s">
        <v>71</v>
      </c>
      <c r="F18" s="8" t="s">
        <v>89</v>
      </c>
      <c r="G18" s="9">
        <f>VLOOKUP(F18,'Vstupné dáta'!$A$7:$D$11,4,FALSE)</f>
        <v>3210</v>
      </c>
    </row>
    <row r="19" spans="3:7" x14ac:dyDescent="0.2">
      <c r="D19" t="s">
        <v>4</v>
      </c>
      <c r="E19" s="1" t="s">
        <v>71</v>
      </c>
      <c r="F19" s="8" t="s">
        <v>91</v>
      </c>
      <c r="G19" s="9">
        <f>VLOOKUP(F19,'Vstupné dáta'!$A$7:$D$11,4,FALSE)</f>
        <v>2030</v>
      </c>
    </row>
    <row r="20" spans="3:7" x14ac:dyDescent="0.2">
      <c r="D20" t="s">
        <v>5</v>
      </c>
      <c r="E20" s="1" t="s">
        <v>71</v>
      </c>
      <c r="F20" s="8" t="s">
        <v>91</v>
      </c>
      <c r="G20" s="9">
        <f>VLOOKUP(F20,'Vstupné dáta'!$A$7:$D$11,4,FALSE)</f>
        <v>2030</v>
      </c>
    </row>
    <row r="21" spans="3:7" x14ac:dyDescent="0.2">
      <c r="D21" t="s">
        <v>6</v>
      </c>
      <c r="E21" s="1" t="s">
        <v>71</v>
      </c>
      <c r="F21" s="8" t="s">
        <v>90</v>
      </c>
      <c r="G21" s="9">
        <f>VLOOKUP(F21,'Vstupné dáta'!$A$7:$D$11,4,FALSE)</f>
        <v>2461</v>
      </c>
    </row>
    <row r="22" spans="3:7" x14ac:dyDescent="0.2">
      <c r="D22" t="s">
        <v>7</v>
      </c>
      <c r="E22" s="1" t="s">
        <v>71</v>
      </c>
      <c r="F22" s="8" t="s">
        <v>91</v>
      </c>
      <c r="G22" s="9">
        <f>VLOOKUP(F22,'Vstupné dáta'!$A$7:$D$11,4,FALSE)</f>
        <v>2030</v>
      </c>
    </row>
    <row r="23" spans="3:7" x14ac:dyDescent="0.2">
      <c r="C23" s="4" t="s">
        <v>10</v>
      </c>
      <c r="E23" s="1" t="s">
        <v>71</v>
      </c>
      <c r="F23" s="8" t="s">
        <v>89</v>
      </c>
      <c r="G23" s="9">
        <f>VLOOKUP(F23,'Vstupné dáta'!$A$7:$D$11,4,FALSE)</f>
        <v>3210</v>
      </c>
    </row>
    <row r="24" spans="3:7" x14ac:dyDescent="0.2">
      <c r="D24" t="s">
        <v>4</v>
      </c>
      <c r="E24" s="1" t="s">
        <v>71</v>
      </c>
      <c r="F24" s="8" t="s">
        <v>91</v>
      </c>
      <c r="G24" s="9">
        <f>VLOOKUP(F24,'Vstupné dáta'!$A$7:$D$11,4,FALSE)</f>
        <v>2030</v>
      </c>
    </row>
    <row r="25" spans="3:7" x14ac:dyDescent="0.2">
      <c r="D25" t="s">
        <v>5</v>
      </c>
      <c r="E25" s="1" t="s">
        <v>71</v>
      </c>
      <c r="F25" s="8" t="s">
        <v>91</v>
      </c>
      <c r="G25" s="9">
        <f>VLOOKUP(F25,'Vstupné dáta'!$A$7:$D$11,4,FALSE)</f>
        <v>2030</v>
      </c>
    </row>
    <row r="26" spans="3:7" x14ac:dyDescent="0.2">
      <c r="D26" t="s">
        <v>6</v>
      </c>
      <c r="E26" s="1" t="s">
        <v>71</v>
      </c>
      <c r="F26" s="8" t="s">
        <v>90</v>
      </c>
      <c r="G26" s="9">
        <f>VLOOKUP(F26,'Vstupné dáta'!$A$7:$D$11,4,FALSE)</f>
        <v>2461</v>
      </c>
    </row>
    <row r="27" spans="3:7" x14ac:dyDescent="0.2">
      <c r="D27" t="s">
        <v>7</v>
      </c>
      <c r="E27" s="1" t="s">
        <v>71</v>
      </c>
      <c r="F27" s="8" t="s">
        <v>91</v>
      </c>
      <c r="G27" s="9">
        <f>VLOOKUP(F27,'Vstupné dáta'!$A$7:$D$11,4,FALSE)</f>
        <v>2030</v>
      </c>
    </row>
    <row r="28" spans="3:7" x14ac:dyDescent="0.2">
      <c r="C28" s="4" t="s">
        <v>33</v>
      </c>
      <c r="E28" s="1" t="s">
        <v>69</v>
      </c>
      <c r="F28" s="8" t="s">
        <v>89</v>
      </c>
      <c r="G28" s="9">
        <f>VLOOKUP(F28,'Vstupné dáta'!$A$7:$D$11,4,FALSE)</f>
        <v>3210</v>
      </c>
    </row>
    <row r="29" spans="3:7" x14ac:dyDescent="0.2">
      <c r="D29" t="s">
        <v>11</v>
      </c>
      <c r="E29" s="1" t="s">
        <v>69</v>
      </c>
      <c r="F29" s="8" t="s">
        <v>91</v>
      </c>
      <c r="G29" s="9">
        <f>VLOOKUP(F29,'Vstupné dáta'!$A$7:$D$11,4,FALSE)</f>
        <v>2030</v>
      </c>
    </row>
    <row r="30" spans="3:7" x14ac:dyDescent="0.2">
      <c r="D30" t="s">
        <v>29</v>
      </c>
      <c r="E30" s="1" t="s">
        <v>72</v>
      </c>
      <c r="F30" s="8" t="s">
        <v>91</v>
      </c>
      <c r="G30" s="9">
        <f>VLOOKUP(F30,'Vstupné dáta'!$A$7:$D$11,4,FALSE)</f>
        <v>2030</v>
      </c>
    </row>
    <row r="31" spans="3:7" x14ac:dyDescent="0.2">
      <c r="D31" t="s">
        <v>30</v>
      </c>
      <c r="E31" s="1" t="s">
        <v>72</v>
      </c>
      <c r="F31" s="8" t="s">
        <v>91</v>
      </c>
      <c r="G31" s="9">
        <f>VLOOKUP(F31,'Vstupné dáta'!$A$7:$D$11,4,FALSE)</f>
        <v>2030</v>
      </c>
    </row>
    <row r="32" spans="3:7" x14ac:dyDescent="0.2">
      <c r="D32" t="s">
        <v>31</v>
      </c>
      <c r="E32" s="1" t="s">
        <v>72</v>
      </c>
      <c r="F32" s="8" t="s">
        <v>91</v>
      </c>
      <c r="G32" s="9">
        <f>VLOOKUP(F32,'Vstupné dáta'!$A$7:$D$11,4,FALSE)</f>
        <v>2030</v>
      </c>
    </row>
    <row r="33" spans="3:7" x14ac:dyDescent="0.2">
      <c r="D33" t="s">
        <v>32</v>
      </c>
      <c r="E33" s="1" t="s">
        <v>72</v>
      </c>
      <c r="F33" s="8" t="s">
        <v>91</v>
      </c>
      <c r="G33" s="9">
        <f>VLOOKUP(F33,'Vstupné dáta'!$A$7:$D$11,4,FALSE)</f>
        <v>2030</v>
      </c>
    </row>
    <row r="34" spans="3:7" x14ac:dyDescent="0.2">
      <c r="D34" t="s">
        <v>80</v>
      </c>
      <c r="E34" s="1" t="s">
        <v>72</v>
      </c>
      <c r="F34" s="8" t="s">
        <v>91</v>
      </c>
      <c r="G34" s="9">
        <f>VLOOKUP(F34,'Vstupné dáta'!$A$7:$D$11,4,FALSE)</f>
        <v>2030</v>
      </c>
    </row>
    <row r="35" spans="3:7" x14ac:dyDescent="0.2">
      <c r="D35" t="s">
        <v>81</v>
      </c>
      <c r="E35" s="1" t="s">
        <v>72</v>
      </c>
      <c r="F35" s="8" t="s">
        <v>91</v>
      </c>
      <c r="G35" s="9">
        <f>VLOOKUP(F35,'Vstupné dáta'!$A$7:$D$11,4,FALSE)</f>
        <v>2030</v>
      </c>
    </row>
    <row r="36" spans="3:7" x14ac:dyDescent="0.2">
      <c r="D36" t="s">
        <v>35</v>
      </c>
      <c r="E36" s="1" t="s">
        <v>69</v>
      </c>
      <c r="F36" s="8" t="s">
        <v>91</v>
      </c>
      <c r="G36" s="9">
        <f>VLOOKUP(F36,'Vstupné dáta'!$A$7:$D$11,4,FALSE)</f>
        <v>2030</v>
      </c>
    </row>
    <row r="37" spans="3:7" x14ac:dyDescent="0.2">
      <c r="C37" s="4" t="s">
        <v>12</v>
      </c>
      <c r="E37" s="1" t="s">
        <v>69</v>
      </c>
      <c r="F37" s="8" t="s">
        <v>89</v>
      </c>
      <c r="G37" s="9">
        <f>VLOOKUP(F37,'Vstupné dáta'!$A$7:$D$11,4,FALSE)</f>
        <v>3210</v>
      </c>
    </row>
    <row r="38" spans="3:7" x14ac:dyDescent="0.2">
      <c r="D38" t="s">
        <v>13</v>
      </c>
      <c r="E38" s="1" t="s">
        <v>69</v>
      </c>
      <c r="F38" s="8" t="s">
        <v>90</v>
      </c>
      <c r="G38" s="9">
        <f>VLOOKUP(F38,'Vstupné dáta'!$A$7:$D$11,4,FALSE)</f>
        <v>2461</v>
      </c>
    </row>
    <row r="39" spans="3:7" x14ac:dyDescent="0.2">
      <c r="D39" t="s">
        <v>14</v>
      </c>
      <c r="E39" s="1" t="s">
        <v>69</v>
      </c>
      <c r="F39" s="8" t="s">
        <v>90</v>
      </c>
      <c r="G39" s="9">
        <f>VLOOKUP(F39,'Vstupné dáta'!$A$7:$D$11,4,FALSE)</f>
        <v>2461</v>
      </c>
    </row>
    <row r="40" spans="3:7" x14ac:dyDescent="0.2">
      <c r="D40" t="s">
        <v>15</v>
      </c>
      <c r="E40" s="1" t="s">
        <v>69</v>
      </c>
      <c r="F40" s="8" t="s">
        <v>90</v>
      </c>
      <c r="G40" s="9">
        <f>VLOOKUP(F40,'Vstupné dáta'!$A$7:$D$11,4,FALSE)</f>
        <v>2461</v>
      </c>
    </row>
    <row r="41" spans="3:7" x14ac:dyDescent="0.2">
      <c r="C41" s="4" t="s">
        <v>16</v>
      </c>
      <c r="E41" s="1" t="s">
        <v>69</v>
      </c>
      <c r="F41" s="8" t="s">
        <v>89</v>
      </c>
      <c r="G41" s="9">
        <f>VLOOKUP(F41,'Vstupné dáta'!$A$7:$D$11,4,FALSE)</f>
        <v>3210</v>
      </c>
    </row>
    <row r="42" spans="3:7" x14ac:dyDescent="0.2">
      <c r="D42" t="s">
        <v>17</v>
      </c>
      <c r="E42" s="1" t="s">
        <v>69</v>
      </c>
      <c r="F42" s="8" t="s">
        <v>90</v>
      </c>
      <c r="G42" s="9">
        <f>VLOOKUP(F42,'Vstupné dáta'!$A$7:$D$11,4,FALSE)</f>
        <v>2461</v>
      </c>
    </row>
    <row r="43" spans="3:7" x14ac:dyDescent="0.2">
      <c r="D43" t="s">
        <v>18</v>
      </c>
      <c r="E43" s="1" t="s">
        <v>69</v>
      </c>
      <c r="F43" s="8" t="s">
        <v>90</v>
      </c>
      <c r="G43" s="9">
        <f>VLOOKUP(F43,'Vstupné dáta'!$A$7:$D$11,4,FALSE)</f>
        <v>2461</v>
      </c>
    </row>
    <row r="44" spans="3:7" x14ac:dyDescent="0.2">
      <c r="D44" t="s">
        <v>19</v>
      </c>
      <c r="E44" s="1" t="s">
        <v>69</v>
      </c>
      <c r="F44" s="8" t="s">
        <v>90</v>
      </c>
      <c r="G44" s="9">
        <f>VLOOKUP(F44,'Vstupné dáta'!$A$7:$D$11,4,FALSE)</f>
        <v>2461</v>
      </c>
    </row>
    <row r="45" spans="3:7" x14ac:dyDescent="0.2">
      <c r="C45" s="4" t="s">
        <v>37</v>
      </c>
      <c r="E45" s="1" t="s">
        <v>69</v>
      </c>
      <c r="F45" s="8" t="s">
        <v>89</v>
      </c>
      <c r="G45" s="9">
        <f>VLOOKUP(F45,'Vstupné dáta'!$A$7:$D$11,4,FALSE)</f>
        <v>3210</v>
      </c>
    </row>
    <row r="46" spans="3:7" x14ac:dyDescent="0.2">
      <c r="D46" t="s">
        <v>1</v>
      </c>
      <c r="E46" s="1" t="s">
        <v>69</v>
      </c>
      <c r="F46" s="8" t="s">
        <v>90</v>
      </c>
      <c r="G46" s="9">
        <f>VLOOKUP(F46,'Vstupné dáta'!$A$7:$D$11,4,FALSE)</f>
        <v>2461</v>
      </c>
    </row>
    <row r="47" spans="3:7" x14ac:dyDescent="0.2">
      <c r="D47" t="s">
        <v>2</v>
      </c>
      <c r="E47" s="1" t="s">
        <v>69</v>
      </c>
      <c r="F47" s="8" t="s">
        <v>90</v>
      </c>
      <c r="G47" s="9">
        <f>VLOOKUP(F47,'Vstupné dáta'!$A$7:$D$11,4,FALSE)</f>
        <v>2461</v>
      </c>
    </row>
    <row r="48" spans="3:7" x14ac:dyDescent="0.2">
      <c r="D48" t="s">
        <v>34</v>
      </c>
      <c r="E48" s="1" t="s">
        <v>69</v>
      </c>
      <c r="F48" s="8" t="s">
        <v>90</v>
      </c>
      <c r="G48" s="9">
        <f>VLOOKUP(F48,'Vstupné dáta'!$A$7:$D$11,4,FALSE)</f>
        <v>2461</v>
      </c>
    </row>
    <row r="49" spans="2:8" ht="51" x14ac:dyDescent="0.2">
      <c r="B49" s="4" t="s">
        <v>36</v>
      </c>
      <c r="E49" s="1" t="s">
        <v>69</v>
      </c>
      <c r="F49" t="s">
        <v>87</v>
      </c>
      <c r="G49" s="9">
        <f>VLOOKUP(F49,'Vstupné dáta'!$A$7:$D$11,4,FALSE)</f>
        <v>4373</v>
      </c>
      <c r="H49" s="10" t="s">
        <v>124</v>
      </c>
    </row>
    <row r="50" spans="2:8" x14ac:dyDescent="0.2">
      <c r="C50" s="4" t="s">
        <v>38</v>
      </c>
      <c r="E50" s="1" t="s">
        <v>69</v>
      </c>
      <c r="F50" s="8" t="s">
        <v>89</v>
      </c>
      <c r="G50" s="9">
        <f>VLOOKUP(F50,'Vstupné dáta'!$A$7:$D$11,4,FALSE)</f>
        <v>3210</v>
      </c>
    </row>
    <row r="51" spans="2:8" x14ac:dyDescent="0.2">
      <c r="D51" t="s">
        <v>39</v>
      </c>
      <c r="E51" s="1" t="s">
        <v>69</v>
      </c>
      <c r="F51" s="8" t="s">
        <v>91</v>
      </c>
      <c r="G51" s="9">
        <f>VLOOKUP(F51,'Vstupné dáta'!$A$7:$D$11,4,FALSE)</f>
        <v>2030</v>
      </c>
    </row>
    <row r="52" spans="2:8" x14ac:dyDescent="0.2">
      <c r="D52" t="s">
        <v>40</v>
      </c>
      <c r="E52" s="1" t="s">
        <v>69</v>
      </c>
      <c r="F52" s="8" t="s">
        <v>91</v>
      </c>
      <c r="G52" s="9">
        <f>VLOOKUP(F52,'Vstupné dáta'!$A$7:$D$11,4,FALSE)</f>
        <v>2030</v>
      </c>
    </row>
    <row r="53" spans="2:8" x14ac:dyDescent="0.2">
      <c r="D53" t="s">
        <v>83</v>
      </c>
      <c r="E53" s="1" t="s">
        <v>69</v>
      </c>
      <c r="F53" s="8" t="s">
        <v>91</v>
      </c>
      <c r="G53" s="9">
        <f>VLOOKUP(F53,'Vstupné dáta'!$A$7:$D$11,4,FALSE)</f>
        <v>2030</v>
      </c>
    </row>
    <row r="54" spans="2:8" x14ac:dyDescent="0.2">
      <c r="D54" t="s">
        <v>41</v>
      </c>
      <c r="E54" s="1" t="s">
        <v>69</v>
      </c>
      <c r="F54" s="8" t="s">
        <v>90</v>
      </c>
      <c r="G54" s="9">
        <f>VLOOKUP(F54,'Vstupné dáta'!$A$7:$D$11,4,FALSE)</f>
        <v>2461</v>
      </c>
    </row>
    <row r="55" spans="2:8" x14ac:dyDescent="0.2">
      <c r="D55" t="s">
        <v>54</v>
      </c>
      <c r="E55" s="1" t="s">
        <v>72</v>
      </c>
      <c r="F55" s="8" t="s">
        <v>91</v>
      </c>
      <c r="G55" s="9">
        <f>VLOOKUP(F55,'Vstupné dáta'!$A$7:$D$11,4,FALSE)</f>
        <v>2030</v>
      </c>
    </row>
    <row r="56" spans="2:8" x14ac:dyDescent="0.2">
      <c r="D56" t="s">
        <v>55</v>
      </c>
      <c r="E56" s="1" t="s">
        <v>72</v>
      </c>
      <c r="F56" s="8" t="s">
        <v>91</v>
      </c>
      <c r="G56" s="9">
        <f>VLOOKUP(F56,'Vstupné dáta'!$A$7:$D$11,4,FALSE)</f>
        <v>2030</v>
      </c>
    </row>
    <row r="57" spans="2:8" x14ac:dyDescent="0.2">
      <c r="D57" t="s">
        <v>42</v>
      </c>
      <c r="E57" s="1" t="s">
        <v>69</v>
      </c>
      <c r="F57" s="8" t="s">
        <v>90</v>
      </c>
      <c r="G57" s="9">
        <f>VLOOKUP(F57,'Vstupné dáta'!$A$7:$D$11,4,FALSE)</f>
        <v>2461</v>
      </c>
    </row>
    <row r="58" spans="2:8" x14ac:dyDescent="0.2">
      <c r="D58" t="s">
        <v>56</v>
      </c>
      <c r="E58" s="1" t="s">
        <v>72</v>
      </c>
      <c r="F58" s="8" t="s">
        <v>91</v>
      </c>
      <c r="G58" s="9">
        <f>VLOOKUP(F58,'Vstupné dáta'!$A$7:$D$11,4,FALSE)</f>
        <v>2030</v>
      </c>
    </row>
    <row r="59" spans="2:8" x14ac:dyDescent="0.2">
      <c r="D59" t="s">
        <v>57</v>
      </c>
      <c r="E59" s="1" t="s">
        <v>72</v>
      </c>
      <c r="F59" s="8" t="s">
        <v>91</v>
      </c>
      <c r="G59" s="9">
        <f>VLOOKUP(F59,'Vstupné dáta'!$A$7:$D$11,4,FALSE)</f>
        <v>2030</v>
      </c>
    </row>
    <row r="60" spans="2:8" x14ac:dyDescent="0.2">
      <c r="D60" t="s">
        <v>43</v>
      </c>
      <c r="E60" s="1" t="s">
        <v>69</v>
      </c>
      <c r="F60" s="8" t="s">
        <v>90</v>
      </c>
      <c r="G60" s="9">
        <f>VLOOKUP(F60,'Vstupné dáta'!$A$7:$D$11,4,FALSE)</f>
        <v>2461</v>
      </c>
    </row>
    <row r="61" spans="2:8" x14ac:dyDescent="0.2">
      <c r="D61" t="s">
        <v>58</v>
      </c>
      <c r="E61" s="1" t="s">
        <v>72</v>
      </c>
      <c r="F61" s="8" t="s">
        <v>91</v>
      </c>
      <c r="G61" s="9">
        <f>VLOOKUP(F61,'Vstupné dáta'!$A$7:$D$11,4,FALSE)</f>
        <v>2030</v>
      </c>
    </row>
    <row r="62" spans="2:8" x14ac:dyDescent="0.2">
      <c r="D62" t="s">
        <v>59</v>
      </c>
      <c r="E62" s="1" t="s">
        <v>72</v>
      </c>
      <c r="F62" s="8" t="s">
        <v>91</v>
      </c>
      <c r="G62" s="9">
        <f>VLOOKUP(F62,'Vstupné dáta'!$A$7:$D$11,4,FALSE)</f>
        <v>2030</v>
      </c>
    </row>
    <row r="63" spans="2:8" x14ac:dyDescent="0.2">
      <c r="D63" t="s">
        <v>44</v>
      </c>
      <c r="E63" s="1" t="s">
        <v>69</v>
      </c>
      <c r="F63" s="8" t="s">
        <v>90</v>
      </c>
      <c r="G63" s="9">
        <f>VLOOKUP(F63,'Vstupné dáta'!$A$7:$D$11,4,FALSE)</f>
        <v>2461</v>
      </c>
    </row>
    <row r="64" spans="2:8" x14ac:dyDescent="0.2">
      <c r="D64" t="s">
        <v>45</v>
      </c>
      <c r="E64" s="1" t="s">
        <v>69</v>
      </c>
      <c r="F64" s="8" t="s">
        <v>91</v>
      </c>
      <c r="G64" s="9">
        <f>VLOOKUP(F64,'Vstupné dáta'!$A$7:$D$11,4,FALSE)</f>
        <v>2030</v>
      </c>
    </row>
    <row r="65" spans="2:8" x14ac:dyDescent="0.2">
      <c r="D65" t="s">
        <v>46</v>
      </c>
      <c r="E65" s="1" t="s">
        <v>69</v>
      </c>
      <c r="F65" s="8" t="s">
        <v>90</v>
      </c>
      <c r="G65" s="9">
        <f>VLOOKUP(F65,'Vstupné dáta'!$A$7:$D$11,4,FALSE)</f>
        <v>2461</v>
      </c>
    </row>
    <row r="66" spans="2:8" x14ac:dyDescent="0.2">
      <c r="D66" t="s">
        <v>47</v>
      </c>
      <c r="E66" s="1" t="s">
        <v>69</v>
      </c>
      <c r="F66" s="8" t="s">
        <v>91</v>
      </c>
      <c r="G66" s="9">
        <f>VLOOKUP(F66,'Vstupné dáta'!$A$7:$D$11,4,FALSE)</f>
        <v>2030</v>
      </c>
    </row>
    <row r="67" spans="2:8" x14ac:dyDescent="0.2">
      <c r="D67" t="s">
        <v>48</v>
      </c>
      <c r="E67" s="1" t="s">
        <v>69</v>
      </c>
      <c r="F67" s="8" t="s">
        <v>90</v>
      </c>
      <c r="G67" s="9">
        <f>VLOOKUP(F67,'Vstupné dáta'!$A$7:$D$11,4,FALSE)</f>
        <v>2461</v>
      </c>
    </row>
    <row r="68" spans="2:8" x14ac:dyDescent="0.2">
      <c r="D68" t="s">
        <v>49</v>
      </c>
      <c r="E68" s="1" t="s">
        <v>69</v>
      </c>
      <c r="F68" s="8" t="s">
        <v>91</v>
      </c>
      <c r="G68" s="9">
        <f>VLOOKUP(F68,'Vstupné dáta'!$A$7:$D$11,4,FALSE)</f>
        <v>2030</v>
      </c>
    </row>
    <row r="69" spans="2:8" x14ac:dyDescent="0.2">
      <c r="D69" t="s">
        <v>50</v>
      </c>
      <c r="E69" s="1" t="s">
        <v>69</v>
      </c>
      <c r="F69" s="8" t="s">
        <v>90</v>
      </c>
      <c r="G69" s="9">
        <f>VLOOKUP(F69,'Vstupné dáta'!$A$7:$D$11,4,FALSE)</f>
        <v>2461</v>
      </c>
    </row>
    <row r="70" spans="2:8" x14ac:dyDescent="0.2">
      <c r="D70" t="s">
        <v>51</v>
      </c>
      <c r="E70" s="1" t="s">
        <v>69</v>
      </c>
      <c r="F70" s="8" t="s">
        <v>91</v>
      </c>
      <c r="G70" s="9">
        <f>VLOOKUP(F70,'Vstupné dáta'!$A$7:$D$11,4,FALSE)</f>
        <v>2030</v>
      </c>
    </row>
    <row r="71" spans="2:8" x14ac:dyDescent="0.2">
      <c r="D71" t="s">
        <v>52</v>
      </c>
      <c r="E71" s="1" t="s">
        <v>69</v>
      </c>
      <c r="F71" s="8" t="s">
        <v>90</v>
      </c>
      <c r="G71" s="9">
        <f>VLOOKUP(F71,'Vstupné dáta'!$A$7:$D$11,4,FALSE)</f>
        <v>2461</v>
      </c>
    </row>
    <row r="72" spans="2:8" x14ac:dyDescent="0.2">
      <c r="D72" t="s">
        <v>53</v>
      </c>
      <c r="E72" s="1" t="s">
        <v>69</v>
      </c>
      <c r="F72" s="8" t="s">
        <v>91</v>
      </c>
      <c r="G72" s="9">
        <f>VLOOKUP(F72,'Vstupné dáta'!$A$7:$D$11,4,FALSE)</f>
        <v>2030</v>
      </c>
    </row>
    <row r="73" spans="2:8" x14ac:dyDescent="0.2">
      <c r="C73" s="4" t="s">
        <v>60</v>
      </c>
      <c r="E73" s="1" t="s">
        <v>69</v>
      </c>
      <c r="F73" s="8" t="s">
        <v>89</v>
      </c>
      <c r="G73" s="9">
        <f>VLOOKUP(F73,'Vstupné dáta'!$A$7:$D$11,4,FALSE)</f>
        <v>3210</v>
      </c>
    </row>
    <row r="74" spans="2:8" x14ac:dyDescent="0.2">
      <c r="D74" t="s">
        <v>61</v>
      </c>
      <c r="E74" s="1" t="s">
        <v>69</v>
      </c>
      <c r="F74" s="8" t="s">
        <v>90</v>
      </c>
      <c r="G74" s="9">
        <f>VLOOKUP(F74,'Vstupné dáta'!$A$7:$D$11,4,FALSE)</f>
        <v>2461</v>
      </c>
    </row>
    <row r="75" spans="2:8" x14ac:dyDescent="0.2">
      <c r="C75" s="4" t="s">
        <v>62</v>
      </c>
      <c r="E75" s="1" t="s">
        <v>69</v>
      </c>
      <c r="F75" s="8" t="s">
        <v>89</v>
      </c>
      <c r="G75" s="9">
        <f>VLOOKUP(F75,'Vstupné dáta'!$A$7:$D$11,4,FALSE)</f>
        <v>3210</v>
      </c>
    </row>
    <row r="76" spans="2:8" x14ac:dyDescent="0.2">
      <c r="D76" t="s">
        <v>63</v>
      </c>
      <c r="E76" s="1" t="s">
        <v>69</v>
      </c>
      <c r="F76" s="8" t="s">
        <v>91</v>
      </c>
      <c r="G76" s="9">
        <f>VLOOKUP(F76,'Vstupné dáta'!$A$7:$D$11,4,FALSE)</f>
        <v>2030</v>
      </c>
    </row>
    <row r="77" spans="2:8" x14ac:dyDescent="0.2">
      <c r="D77" t="s">
        <v>64</v>
      </c>
      <c r="E77" s="1" t="s">
        <v>69</v>
      </c>
      <c r="F77" s="8" t="s">
        <v>91</v>
      </c>
      <c r="G77" s="9">
        <f>VLOOKUP(F77,'Vstupné dáta'!$A$7:$D$11,4,FALSE)</f>
        <v>2030</v>
      </c>
    </row>
    <row r="78" spans="2:8" ht="51" x14ac:dyDescent="0.2">
      <c r="B78" s="4" t="s">
        <v>20</v>
      </c>
      <c r="E78" s="1" t="s">
        <v>69</v>
      </c>
      <c r="F78" t="s">
        <v>87</v>
      </c>
      <c r="G78" s="9">
        <f>VLOOKUP(F78,'Vstupné dáta'!$A$7:$D$11,4,FALSE)</f>
        <v>4373</v>
      </c>
      <c r="H78" s="10" t="s">
        <v>94</v>
      </c>
    </row>
    <row r="79" spans="2:8" x14ac:dyDescent="0.2">
      <c r="C79" s="4" t="s">
        <v>73</v>
      </c>
      <c r="E79" s="1" t="s">
        <v>69</v>
      </c>
      <c r="F79" s="8" t="s">
        <v>89</v>
      </c>
      <c r="G79" s="9">
        <f>VLOOKUP(F79,'Vstupné dáta'!$A$7:$D$11,4,FALSE)</f>
        <v>3210</v>
      </c>
    </row>
    <row r="80" spans="2:8" x14ac:dyDescent="0.2">
      <c r="D80" t="s">
        <v>21</v>
      </c>
      <c r="E80" s="1" t="s">
        <v>69</v>
      </c>
      <c r="F80" s="8" t="s">
        <v>90</v>
      </c>
      <c r="G80" s="9">
        <f>VLOOKUP(F80,'Vstupné dáta'!$A$7:$D$11,4,FALSE)</f>
        <v>2461</v>
      </c>
    </row>
    <row r="81" spans="2:8" x14ac:dyDescent="0.2">
      <c r="D81" t="s">
        <v>22</v>
      </c>
      <c r="E81" s="1" t="s">
        <v>69</v>
      </c>
      <c r="F81" s="8" t="s">
        <v>90</v>
      </c>
      <c r="G81" s="9">
        <f>VLOOKUP(F81,'Vstupné dáta'!$A$7:$D$11,4,FALSE)</f>
        <v>2461</v>
      </c>
    </row>
    <row r="82" spans="2:8" x14ac:dyDescent="0.2">
      <c r="D82" t="s">
        <v>23</v>
      </c>
      <c r="E82" s="1" t="s">
        <v>69</v>
      </c>
      <c r="F82" s="8" t="s">
        <v>90</v>
      </c>
      <c r="G82" s="9">
        <f>VLOOKUP(F82,'Vstupné dáta'!$A$7:$D$11,4,FALSE)</f>
        <v>2461</v>
      </c>
    </row>
    <row r="83" spans="2:8" x14ac:dyDescent="0.2">
      <c r="D83" t="s">
        <v>24</v>
      </c>
      <c r="E83" s="1" t="s">
        <v>69</v>
      </c>
      <c r="F83" s="8" t="s">
        <v>90</v>
      </c>
      <c r="G83" s="9">
        <f>VLOOKUP(F83,'Vstupné dáta'!$A$7:$D$11,4,FALSE)</f>
        <v>2461</v>
      </c>
    </row>
    <row r="84" spans="2:8" x14ac:dyDescent="0.2">
      <c r="D84" t="s">
        <v>25</v>
      </c>
      <c r="E84" s="1" t="s">
        <v>69</v>
      </c>
      <c r="F84" s="8" t="s">
        <v>90</v>
      </c>
      <c r="G84" s="9">
        <f>VLOOKUP(F84,'Vstupné dáta'!$A$7:$D$11,4,FALSE)</f>
        <v>2461</v>
      </c>
    </row>
    <row r="85" spans="2:8" x14ac:dyDescent="0.2">
      <c r="D85" t="s">
        <v>26</v>
      </c>
      <c r="E85" s="1" t="s">
        <v>69</v>
      </c>
      <c r="F85" s="8" t="s">
        <v>90</v>
      </c>
      <c r="G85" s="9">
        <f>VLOOKUP(F85,'Vstupné dáta'!$A$7:$D$11,4,FALSE)</f>
        <v>2461</v>
      </c>
    </row>
    <row r="86" spans="2:8" x14ac:dyDescent="0.2">
      <c r="D86" t="s">
        <v>27</v>
      </c>
      <c r="E86" s="1" t="s">
        <v>69</v>
      </c>
      <c r="F86" s="8" t="s">
        <v>90</v>
      </c>
      <c r="G86" s="9">
        <f>VLOOKUP(F86,'Vstupné dáta'!$A$7:$D$11,4,FALSE)</f>
        <v>2461</v>
      </c>
    </row>
    <row r="87" spans="2:8" x14ac:dyDescent="0.2">
      <c r="C87" s="4" t="s">
        <v>76</v>
      </c>
      <c r="E87" s="1" t="s">
        <v>69</v>
      </c>
      <c r="F87" s="8" t="s">
        <v>89</v>
      </c>
      <c r="G87" s="9">
        <f>VLOOKUP(F87,'Vstupné dáta'!$A$7:$D$11,4,FALSE)</f>
        <v>3210</v>
      </c>
    </row>
    <row r="88" spans="2:8" x14ac:dyDescent="0.2">
      <c r="D88" t="s">
        <v>79</v>
      </c>
      <c r="E88" s="1" t="s">
        <v>69</v>
      </c>
      <c r="F88" s="8" t="s">
        <v>91</v>
      </c>
      <c r="G88" s="9">
        <f>VLOOKUP(F88,'Vstupné dáta'!$A$7:$D$11,4,FALSE)</f>
        <v>2030</v>
      </c>
    </row>
    <row r="89" spans="2:8" x14ac:dyDescent="0.2">
      <c r="D89" t="s">
        <v>77</v>
      </c>
      <c r="E89" s="1" t="s">
        <v>69</v>
      </c>
      <c r="F89" s="8" t="s">
        <v>91</v>
      </c>
      <c r="G89" s="9">
        <f>VLOOKUP(F89,'Vstupné dáta'!$A$7:$D$11,4,FALSE)</f>
        <v>2030</v>
      </c>
    </row>
    <row r="90" spans="2:8" x14ac:dyDescent="0.2">
      <c r="D90" t="s">
        <v>78</v>
      </c>
      <c r="E90" s="1" t="s">
        <v>69</v>
      </c>
      <c r="F90" s="8" t="s">
        <v>91</v>
      </c>
      <c r="G90" s="9">
        <f>VLOOKUP(F90,'Vstupné dáta'!$A$7:$D$11,4,FALSE)</f>
        <v>2030</v>
      </c>
    </row>
    <row r="91" spans="2:8" x14ac:dyDescent="0.2">
      <c r="C91" s="4" t="s">
        <v>98</v>
      </c>
      <c r="E91" s="1" t="s">
        <v>69</v>
      </c>
      <c r="F91" s="8" t="s">
        <v>89</v>
      </c>
      <c r="G91" s="9">
        <f>VLOOKUP(F91,'Vstupné dáta'!$A$7:$D$11,4,FALSE)</f>
        <v>3210</v>
      </c>
    </row>
    <row r="92" spans="2:8" x14ac:dyDescent="0.2">
      <c r="D92" t="s">
        <v>99</v>
      </c>
      <c r="E92" s="1" t="s">
        <v>69</v>
      </c>
      <c r="F92" s="8" t="s">
        <v>90</v>
      </c>
      <c r="G92" s="9">
        <f>VLOOKUP(F92,'Vstupné dáta'!$A$7:$D$11,4,FALSE)</f>
        <v>2461</v>
      </c>
    </row>
    <row r="93" spans="2:8" x14ac:dyDescent="0.2">
      <c r="D93" t="s">
        <v>100</v>
      </c>
      <c r="E93" s="1" t="s">
        <v>69</v>
      </c>
      <c r="F93" s="8" t="s">
        <v>90</v>
      </c>
      <c r="G93" s="9">
        <f>VLOOKUP(F93,'Vstupné dáta'!$A$7:$D$11,4,FALSE)</f>
        <v>2461</v>
      </c>
    </row>
    <row r="94" spans="2:8" x14ac:dyDescent="0.2">
      <c r="D94" t="s">
        <v>101</v>
      </c>
      <c r="E94" s="1" t="s">
        <v>69</v>
      </c>
      <c r="F94" s="8" t="s">
        <v>91</v>
      </c>
      <c r="G94" s="9">
        <f>VLOOKUP(F94,'Vstupné dáta'!$A$7:$D$11,4,FALSE)</f>
        <v>2030</v>
      </c>
    </row>
    <row r="95" spans="2:8" ht="63.75" x14ac:dyDescent="0.2">
      <c r="B95" s="4" t="s">
        <v>28</v>
      </c>
      <c r="E95" s="1" t="s">
        <v>69</v>
      </c>
      <c r="F95" s="8" t="s">
        <v>89</v>
      </c>
      <c r="G95" s="9">
        <f>VLOOKUP(F95,'Vstupné dáta'!$A$7:$D$11,4,FALSE)</f>
        <v>3210</v>
      </c>
      <c r="H95" s="10" t="s">
        <v>95</v>
      </c>
    </row>
    <row r="96" spans="2:8" ht="25.5" x14ac:dyDescent="0.2">
      <c r="B96" s="4" t="s">
        <v>75</v>
      </c>
      <c r="E96" s="1" t="s">
        <v>69</v>
      </c>
      <c r="F96" s="8" t="s">
        <v>89</v>
      </c>
      <c r="G96" s="9">
        <f>VLOOKUP(F96,'Vstupné dáta'!$A$7:$D$11,4,FALSE)</f>
        <v>3210</v>
      </c>
      <c r="H96" s="10" t="s">
        <v>97</v>
      </c>
    </row>
    <row r="97" spans="1:8" ht="63.75" x14ac:dyDescent="0.2">
      <c r="B97" s="4" t="s">
        <v>74</v>
      </c>
      <c r="E97" s="1" t="s">
        <v>69</v>
      </c>
      <c r="F97" s="8" t="s">
        <v>89</v>
      </c>
      <c r="G97" s="9">
        <f>VLOOKUP(F97,'Vstupné dáta'!$A$7:$D$11,4,FALSE)</f>
        <v>3210</v>
      </c>
      <c r="H97" s="10" t="s">
        <v>96</v>
      </c>
    </row>
    <row r="98" spans="1:8" x14ac:dyDescent="0.2">
      <c r="D98" t="s">
        <v>82</v>
      </c>
      <c r="E98" s="1" t="s">
        <v>69</v>
      </c>
      <c r="F98" s="8" t="s">
        <v>91</v>
      </c>
      <c r="G98" s="9">
        <f>VLOOKUP(F98,'Vstupné dáta'!$A$7:$D$11,4,FALSE)</f>
        <v>2030</v>
      </c>
    </row>
    <row r="99" spans="1:8" ht="24" customHeight="1" x14ac:dyDescent="0.2">
      <c r="A99" s="5"/>
      <c r="B99" s="5"/>
      <c r="C99" s="5"/>
      <c r="D99" s="6"/>
      <c r="E99" s="7"/>
      <c r="F99" s="3" t="s">
        <v>104</v>
      </c>
      <c r="G99" s="12" t="s">
        <v>103</v>
      </c>
      <c r="H99" s="6"/>
    </row>
    <row r="100" spans="1:8" x14ac:dyDescent="0.2">
      <c r="A100" s="18" t="s">
        <v>116</v>
      </c>
      <c r="B100" s="13"/>
      <c r="C100" s="13"/>
      <c r="D100" s="14"/>
      <c r="E100" s="15"/>
      <c r="F100" s="16">
        <f>COUNTA(F6:F98)</f>
        <v>93</v>
      </c>
      <c r="G100" s="17">
        <f>SUM(G6:G98)</f>
        <v>233373</v>
      </c>
      <c r="H100" s="14"/>
    </row>
  </sheetData>
  <autoFilter ref="A5:H98"/>
  <mergeCells count="1">
    <mergeCell ref="A2:F2"/>
  </mergeCells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7"/>
  <sheetViews>
    <sheetView workbookViewId="0">
      <selection activeCell="A19" sqref="A19"/>
    </sheetView>
  </sheetViews>
  <sheetFormatPr defaultRowHeight="12.75" x14ac:dyDescent="0.2"/>
  <cols>
    <col min="1" max="1" width="20.42578125" customWidth="1"/>
    <col min="2" max="2" width="21.5703125" customWidth="1"/>
    <col min="3" max="3" width="19.42578125" customWidth="1"/>
    <col min="4" max="4" width="21.28515625" customWidth="1"/>
  </cols>
  <sheetData>
    <row r="2" spans="1:10" ht="15.75" thickBot="1" x14ac:dyDescent="0.3">
      <c r="A2" s="22" t="s">
        <v>133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x14ac:dyDescent="0.2">
      <c r="A3" s="23" t="s">
        <v>125</v>
      </c>
    </row>
    <row r="6" spans="1:10" ht="51" x14ac:dyDescent="0.2">
      <c r="A6" s="26" t="s">
        <v>126</v>
      </c>
      <c r="B6" s="26" t="s">
        <v>127</v>
      </c>
      <c r="C6" s="26" t="s">
        <v>128</v>
      </c>
      <c r="D6" s="26" t="s">
        <v>131</v>
      </c>
    </row>
    <row r="7" spans="1:10" x14ac:dyDescent="0.2">
      <c r="A7" s="8" t="s">
        <v>91</v>
      </c>
      <c r="B7" s="9">
        <v>1640</v>
      </c>
      <c r="C7" s="9">
        <f>ROUND(B7*(1+D$15),0)</f>
        <v>1692</v>
      </c>
      <c r="D7" s="25">
        <f>ROUND(C7*D$17,0)</f>
        <v>2030</v>
      </c>
    </row>
    <row r="8" spans="1:10" x14ac:dyDescent="0.2">
      <c r="A8" s="8" t="s">
        <v>90</v>
      </c>
      <c r="B8" s="9">
        <v>1987</v>
      </c>
      <c r="C8" s="9">
        <f t="shared" ref="C8:C11" si="0">ROUND(B8*(1+D$15),0)</f>
        <v>2051</v>
      </c>
      <c r="D8" s="25">
        <f t="shared" ref="D8:D11" si="1">ROUND(C8*D$17,0)</f>
        <v>2461</v>
      </c>
    </row>
    <row r="9" spans="1:10" x14ac:dyDescent="0.2">
      <c r="A9" s="8" t="s">
        <v>89</v>
      </c>
      <c r="B9" s="9">
        <v>2592</v>
      </c>
      <c r="C9" s="9">
        <f t="shared" si="0"/>
        <v>2675</v>
      </c>
      <c r="D9" s="25">
        <f t="shared" si="1"/>
        <v>3210</v>
      </c>
    </row>
    <row r="10" spans="1:10" x14ac:dyDescent="0.2">
      <c r="A10" t="s">
        <v>87</v>
      </c>
      <c r="B10" s="9">
        <v>3531</v>
      </c>
      <c r="C10" s="9">
        <f t="shared" si="0"/>
        <v>3644</v>
      </c>
      <c r="D10" s="25">
        <f t="shared" si="1"/>
        <v>4373</v>
      </c>
    </row>
    <row r="11" spans="1:10" x14ac:dyDescent="0.2">
      <c r="A11" t="s">
        <v>86</v>
      </c>
      <c r="B11" s="9">
        <v>4977</v>
      </c>
      <c r="C11" s="9">
        <f t="shared" si="0"/>
        <v>5136</v>
      </c>
      <c r="D11" s="25">
        <f t="shared" si="1"/>
        <v>6163</v>
      </c>
    </row>
    <row r="14" spans="1:10" x14ac:dyDescent="0.2">
      <c r="A14" s="13" t="s">
        <v>129</v>
      </c>
      <c r="B14" s="14"/>
      <c r="C14" s="14"/>
      <c r="D14" s="14"/>
    </row>
    <row r="15" spans="1:10" x14ac:dyDescent="0.2">
      <c r="A15" t="s">
        <v>130</v>
      </c>
      <c r="D15" s="24">
        <v>3.2000000000000001E-2</v>
      </c>
    </row>
    <row r="17" spans="1:4" x14ac:dyDescent="0.2">
      <c r="A17" t="s">
        <v>134</v>
      </c>
      <c r="D17">
        <v>1.2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Zákaznícke služby (alt.1)</vt:lpstr>
      <vt:lpstr>Zákaznícke služby (alt.2)</vt:lpstr>
      <vt:lpstr>Zákaznícke služby (alt.3)</vt:lpstr>
      <vt:lpstr>Palubné jednotky (alt.1)</vt:lpstr>
      <vt:lpstr>Palubné jednotky (alt.2)</vt:lpstr>
      <vt:lpstr>Palubné jednotky (alt.3)</vt:lpstr>
      <vt:lpstr>Agenda SVM (alt.1)</vt:lpstr>
      <vt:lpstr>Agenda SVM (alt.2)</vt:lpstr>
      <vt:lpstr>Vstupné dáta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2020-05-19T11:12:13Z</dcterms:created>
  <dcterms:modified xsi:type="dcterms:W3CDTF">2020-07-28T08:21:25Z</dcterms:modified>
</cp:coreProperties>
</file>